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3970" windowHeight="9660" tabRatio="626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8" l="1"/>
  <c r="O30" i="1" l="1"/>
  <c r="P30" i="1"/>
  <c r="Q30" i="1"/>
  <c r="A15" i="29"/>
  <c r="R18" i="1" l="1"/>
  <c r="Q18" i="1"/>
  <c r="P18" i="1"/>
  <c r="O18" i="1"/>
  <c r="N18" i="1"/>
  <c r="M18" i="1"/>
  <c r="A23" i="56"/>
  <c r="A19" i="56"/>
  <c r="A15" i="56"/>
  <c r="A11" i="56"/>
  <c r="A57" i="56"/>
  <c r="A7" i="56"/>
  <c r="O24" i="1"/>
  <c r="N24" i="1"/>
  <c r="M24" i="1"/>
  <c r="I26" i="55"/>
  <c r="I24" i="55"/>
  <c r="I15" i="55"/>
  <c r="A94" i="55"/>
  <c r="A40" i="55"/>
  <c r="A7" i="55"/>
  <c r="A4" i="55"/>
  <c r="O25" i="1" l="1"/>
  <c r="N25" i="1"/>
  <c r="M25" i="1"/>
  <c r="O21" i="1"/>
  <c r="N21" i="1"/>
  <c r="M21" i="1"/>
  <c r="A7" i="49" l="1"/>
  <c r="N22" i="1" l="1"/>
  <c r="M22" i="1"/>
  <c r="N23" i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23" i="37"/>
  <c r="P27" i="1"/>
  <c r="O27" i="1"/>
  <c r="N27" i="1"/>
  <c r="M27" i="1"/>
  <c r="A31" i="22"/>
  <c r="A27" i="22"/>
  <c r="A49" i="21"/>
  <c r="A44" i="21"/>
  <c r="A40" i="21" l="1"/>
  <c r="A36" i="21"/>
  <c r="A32" i="21"/>
  <c r="A11" i="21"/>
  <c r="A7" i="21"/>
  <c r="A11" i="35"/>
  <c r="A7" i="35"/>
  <c r="A11" i="36"/>
  <c r="A7" i="36"/>
  <c r="A19" i="37"/>
  <c r="A7" i="37"/>
  <c r="O20" i="1"/>
  <c r="N20" i="1"/>
  <c r="M20" i="1"/>
  <c r="A15" i="38"/>
  <c r="A11" i="38"/>
  <c r="P19" i="1" l="1"/>
  <c r="O19" i="1"/>
  <c r="N19" i="1"/>
  <c r="D26" i="39"/>
  <c r="A27" i="39"/>
  <c r="A19" i="39"/>
  <c r="A14" i="39"/>
  <c r="N15" i="1" l="1"/>
  <c r="O14" i="1"/>
  <c r="P14" i="1"/>
  <c r="O12" i="1"/>
  <c r="A11" i="53"/>
  <c r="A7" i="53"/>
  <c r="A15" i="52"/>
  <c r="A11" i="52"/>
  <c r="A7" i="52"/>
  <c r="A11" i="51"/>
  <c r="A7" i="51"/>
  <c r="A19" i="50"/>
  <c r="A15" i="50"/>
  <c r="A11" i="50"/>
  <c r="A7" i="50"/>
  <c r="A11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N30" i="1"/>
  <c r="M30" i="1"/>
  <c r="Q31" i="1"/>
  <c r="P31" i="1"/>
  <c r="O31" i="1"/>
  <c r="A26" i="28"/>
  <c r="A22" i="28"/>
  <c r="A18" i="28"/>
  <c r="A23" i="22"/>
  <c r="A19" i="22"/>
  <c r="A23" i="29"/>
  <c r="A19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P22" i="1"/>
  <c r="O22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41" l="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6" l="1"/>
  <c r="L26" i="1"/>
  <c r="L35" i="1"/>
  <c r="L34" i="1"/>
  <c r="L33" i="1"/>
  <c r="L32" i="1"/>
  <c r="L31" i="1"/>
  <c r="L30" i="1"/>
  <c r="L29" i="1"/>
  <c r="L28" i="1"/>
  <c r="L27" i="1"/>
  <c r="J12" i="1"/>
  <c r="J20" i="1"/>
  <c r="J31" i="1"/>
  <c r="J25" i="1"/>
  <c r="J11" i="1"/>
  <c r="J13" i="1"/>
  <c r="J24" i="1"/>
  <c r="J35" i="1"/>
  <c r="J17" i="1"/>
  <c r="J18" i="1"/>
  <c r="J32" i="1"/>
  <c r="J16" i="1"/>
  <c r="J23" i="1"/>
  <c r="J27" i="1"/>
  <c r="J26" i="1"/>
  <c r="J34" i="1"/>
  <c r="J9" i="1"/>
  <c r="J22" i="1"/>
  <c r="J30" i="1"/>
  <c r="J19" i="1"/>
  <c r="J29" i="1"/>
  <c r="J33" i="1"/>
  <c r="J21" i="1"/>
  <c r="J10" i="1"/>
  <c r="J14" i="1"/>
  <c r="J28" i="1"/>
  <c r="J15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<sst xmlns="http://schemas.openxmlformats.org/spreadsheetml/2006/main" count="689" uniqueCount="443">
  <si>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</si>
  <si>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</si>
  <si>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</si>
  <si>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</si>
  <si>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</si>
  <si>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</si>
  <si>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</si>
  <si>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</si>
  <si>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</si>
  <si>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</si>
  <si>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</si>
  <si>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</si>
  <si>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</si>
  <si>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</si>
  <si>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</si>
  <si>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</si>
  <si>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</si>
  <si>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</si>
  <si>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</si>
  <si>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</si>
  <si>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</si>
  <si>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</si>
  <si>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</si>
  <si>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</si>
  <si>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</si>
  <si>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</si>
  <si>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</si>
  <si>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</si>
  <si>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</si>
  <si>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</si>
  <si>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</si>
  <si>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</si>
  <si>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</si>
  <si>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</si>
  <si>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</si>
  <si>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</si>
  <si>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</si>
  <si>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</si>
  <si>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</si>
  <si>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Define the asset for future income taxes.</t>
  </si>
  <si>
    <t>Calculate the estimated effect of discounting the asset for future income taxes.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</si>
  <si>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</si>
  <si>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</si>
  <si>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</si>
  <si>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</si>
  <si>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</si>
  <si>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</si>
  <si>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</si>
  <si>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</si>
  <si>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</si>
  <si>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</si>
  <si>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</si>
  <si>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</si>
  <si>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</si>
  <si>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</si>
  <si>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</si>
  <si>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</si>
  <si>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</si>
  <si>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</si>
  <si>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</si>
  <si>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</si>
  <si>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</si>
  <si>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</si>
  <si>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</si>
  <si>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What is the principle of indemnity in insurance?</t>
  </si>
  <si>
    <t>What is a contract of indenmity in insurance?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</si>
  <si>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</si>
  <si>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</si>
  <si>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</si>
  <si>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</si>
  <si>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</si>
  <si>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</si>
  <si>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</si>
  <si>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</si>
  <si>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</si>
  <si>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Given the following information, calculate Insurer A's participation ratio the Risk-Sharing</t>
  </si>
  <si>
    <t>Pool.</t>
  </si>
  <si>
    <t>Earned Exposures</t>
  </si>
  <si>
    <t>Insurer A</t>
  </si>
  <si>
    <t>Provincial Total</t>
  </si>
  <si>
    <t>ceded</t>
  </si>
  <si>
    <t>not ceded</t>
  </si>
  <si>
    <t>Identify 6 principles for the financial management of flood risk.</t>
  </si>
  <si>
    <t>Identify and briefly describe the 3 prongs in Canada's flood disaster risk reduction approach.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</si>
  <si>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</si>
  <si>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</si>
  <si>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</si>
  <si>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</si>
  <si>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</si>
  <si>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</si>
  <si>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under IFRS 17.</t>
  </si>
  <si>
    <t>Define the concept of 'onerous contract' under IFRS 17.</t>
  </si>
  <si>
    <t>Briefly describe 2 methods for calculating 'risk adjustment' for insurance contract liabilities</t>
  </si>
  <si>
    <t>Margin) is released into profit during the quarter</t>
  </si>
  <si>
    <t>CSM @ beginning of quarter</t>
  </si>
  <si>
    <t>coverage units @ beginning of quarter</t>
  </si>
  <si>
    <t>coverage units @ end of quarter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</si>
  <si>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</si>
  <si>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</si>
  <si>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</si>
  <si>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</si>
  <si>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</si>
  <si>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</si>
  <si>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t>Financial strength ratings help buyers assess an insurer's ability to pay claims, and an</t>
  </si>
  <si>
    <t>claims BASED ON a comprehensive qualitative &amp; quantitative analysis.</t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</si>
  <si>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</si>
  <si>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</si>
  <si>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</si>
  <si>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</si>
  <si>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</si>
  <si>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</si>
  <si>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</si>
  <si>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</si>
  <si>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</si>
  <si>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</si>
  <si>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</si>
  <si>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</si>
  <si>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</si>
  <si>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</si>
  <si>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</si>
  <si>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</si>
  <si>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</si>
  <si>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</si>
  <si>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</si>
  <si>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</si>
  <si>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</si>
  <si>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</si>
  <si>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</si>
  <si>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</si>
  <si>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</si>
  <si>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</si>
  <si>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</si>
  <si>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</si>
  <si>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</si>
  <si>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</si>
  <si>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</si>
  <si>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</si>
  <si>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Retained Earnings</t>
  </si>
  <si>
    <t>D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</si>
  <si>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</si>
  <si>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</si>
  <si>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</si>
  <si>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</si>
  <si>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</si>
  <si>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</si>
  <si>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</si>
  <si>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</si>
  <si>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</si>
  <si>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</si>
  <si>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</si>
  <si>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</si>
  <si>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</si>
  <si>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</si>
  <si>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</si>
  <si>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</si>
  <si>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</si>
  <si>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</si>
  <si>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</si>
  <si>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</si>
  <si>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</si>
  <si>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</si>
  <si>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</si>
  <si>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</si>
  <si>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</si>
  <si>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MCT ratio</t>
  </si>
  <si>
    <t>Briefly describe three key reasons that residential coverage for overland flooding has</t>
  </si>
  <si>
    <t>historically not been availabe in Canada.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</si>
  <si>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</si>
  <si>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</si>
  <si>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</si>
  <si>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</si>
  <si>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</si>
  <si>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</si>
  <si>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</si>
  <si>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</si>
  <si>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</si>
  <si>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</si>
  <si>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</si>
  <si>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</si>
  <si>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</si>
  <si>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</si>
  <si>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</si>
  <si>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</si>
  <si>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</si>
  <si>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</si>
  <si>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</si>
  <si>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investment return rate</t>
  </si>
  <si>
    <t>Cumulative accident year payment pattern:</t>
  </si>
  <si>
    <t>% paid</t>
  </si>
  <si>
    <t>(months)</t>
  </si>
  <si>
    <t>age</t>
  </si>
  <si>
    <t>cum.</t>
  </si>
  <si>
    <t>The following information is available for a property and casualty insurance company as at Dec 31, 2022.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</si>
  <si>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</si>
  <si>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</si>
  <si>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</si>
  <si>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</si>
  <si>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</si>
  <si>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</si>
  <si>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</si>
  <si>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</si>
  <si>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</si>
  <si>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</si>
  <si>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</si>
  <si>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NI</t>
  </si>
  <si>
    <t>* amounts are in $000's</t>
  </si>
  <si>
    <t>* no dividends were paid</t>
  </si>
  <si>
    <t>If insurer B paid dividends of</t>
  </si>
  <si>
    <t>recalculate the insurer's B equity for calendar 2022.</t>
  </si>
  <si>
    <t>future income tax rate</t>
  </si>
  <si>
    <t>Reported Reserve (RR) from annual return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</si>
  <si>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</si>
  <si>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</si>
  <si>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</si>
  <si>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</si>
  <si>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</si>
  <si>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</si>
  <si>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</si>
  <si>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</si>
  <si>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</si>
  <si>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</si>
  <si>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</si>
  <si>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</si>
  <si>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</si>
  <si>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</si>
  <si>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</si>
  <si>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</si>
  <si>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</si>
  <si>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</si>
  <si>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</si>
  <si>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</si>
  <si>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</si>
  <si>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</si>
  <si>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What is the purpose of A. M. Best's natural catastophe stress test?</t>
  </si>
  <si>
    <t>Identify the 4 steps in A. M. Best's natural catastrophe stress test.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</si>
  <si>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</si>
  <si>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</si>
  <si>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</si>
  <si>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the earthquake premium reserve.)</t>
  </si>
  <si>
    <t>Year</t>
  </si>
  <si>
    <t>deductible</t>
  </si>
  <si>
    <t>EastCan.PML.500</t>
  </si>
  <si>
    <t>EastCan.PML.420</t>
  </si>
  <si>
    <t>WestCan.PML.500</t>
  </si>
  <si>
    <t>WestCan.PML.420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</si>
  <si>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</si>
  <si>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</si>
  <si>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</si>
  <si>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</si>
  <si>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Calculate the earthquake reserve component using the model method with phase-in. (EPR is</t>
  </si>
  <si>
    <t>EastCan.PTIV</t>
  </si>
  <si>
    <t>WestCan.PTIV</t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</si>
  <si>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</si>
  <si>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</si>
  <si>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</si>
  <si>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</si>
  <si>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</si>
  <si>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</si>
  <si>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</si>
  <si>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</si>
  <si>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</si>
  <si>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</si>
  <si>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</si>
  <si>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</si>
  <si>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</si>
  <si>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</si>
  <si>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</si>
  <si>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</si>
  <si>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</si>
  <si>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</si>
  <si>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</si>
  <si>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</si>
  <si>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</si>
  <si>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</si>
  <si>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</si>
  <si>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</si>
  <si>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Does Ontario have a pure no-fault auto insurance system? Briefly explain.</t>
  </si>
  <si>
    <t>Identify any 2 of the 7 goals of Alberta insurance reform.</t>
  </si>
  <si>
    <t>Define the term 'coverage units' according to the IFRS and state how coverage</t>
  </si>
  <si>
    <t>units are determined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</si>
  <si>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</si>
  <si>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</si>
  <si>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</si>
  <si>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</si>
  <si>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</si>
  <si>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</si>
  <si>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</si>
  <si>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</si>
  <si>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</si>
  <si>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</si>
  <si>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</si>
  <si>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</si>
  <si>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</si>
  <si>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</si>
  <si>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</si>
  <si>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</si>
  <si>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</si>
  <si>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</si>
  <si>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</si>
  <si>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</si>
  <si>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</si>
  <si>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</si>
  <si>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</si>
  <si>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</si>
  <si>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</si>
  <si>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</si>
  <si>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</si>
  <si>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</si>
  <si>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</si>
  <si>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</si>
  <si>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</si>
  <si>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</si>
  <si>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</si>
  <si>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</si>
  <si>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</si>
  <si>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</si>
  <si>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</si>
  <si>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</si>
  <si>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</si>
  <si>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</si>
  <si>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</si>
  <si>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</si>
  <si>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</si>
  <si>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</si>
  <si>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</si>
  <si>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</si>
  <si>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</si>
  <si>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</si>
  <si>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</si>
  <si>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</si>
  <si>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</si>
  <si>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</si>
  <si>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</si>
  <si>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</si>
  <si>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</si>
  <si>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</si>
  <si>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</si>
  <si>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</si>
  <si>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</si>
  <si>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</si>
  <si>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</si>
  <si>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</si>
  <si>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</si>
  <si>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</si>
  <si>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</si>
  <si>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</si>
  <si>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duration</t>
  </si>
  <si>
    <t>interest rate sensitive assets</t>
  </si>
  <si>
    <t>interest rate sensitive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</si>
  <si>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</si>
  <si>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</si>
  <si>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</si>
  <si>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Calculate the present value of the net unpaid loss for accident year 2022.</t>
  </si>
  <si>
    <t>page</t>
  </si>
  <si>
    <t>line</t>
  </si>
  <si>
    <t>item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</si>
  <si>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</si>
  <si>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</si>
  <si>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</si>
  <si>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</si>
  <si>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</si>
  <si>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</si>
  <si>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</si>
  <si>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</si>
  <si>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</si>
  <si>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</si>
  <si>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</si>
  <si>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</si>
  <si>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</si>
  <si>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</si>
  <si>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</si>
  <si>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</si>
  <si>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</si>
  <si>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</si>
  <si>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</si>
  <si>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</si>
  <si>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</si>
  <si>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</si>
  <si>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</si>
  <si>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</si>
  <si>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</si>
  <si>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</si>
  <si>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</si>
  <si>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</si>
  <si>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</si>
  <si>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</si>
  <si>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</si>
  <si>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</si>
  <si>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</si>
  <si>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</si>
  <si>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</si>
  <si>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</si>
  <si>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</si>
  <si>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</si>
  <si>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</si>
  <si>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</si>
  <si>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</si>
  <si>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</si>
  <si>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</si>
  <si>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</si>
  <si>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</si>
  <si>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</si>
  <si>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</si>
  <si>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</si>
  <si>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60.35</t>
  </si>
  <si>
    <t>10</t>
  </si>
  <si>
    <t>Amount: excess or (deficiency)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</si>
  <si>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</si>
  <si>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</si>
  <si>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</si>
  <si>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</si>
  <si>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</si>
  <si>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</si>
  <si>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</si>
  <si>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</si>
  <si>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>Define the term 'insurance contract' according to IFRS 17.</t>
  </si>
  <si>
    <t>What are insurance acquisition cash flows according to IFRS 17? Give 2 examples.</t>
  </si>
  <si>
    <t>What are the requirements for measuring future cash flows according to IFRS 17.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</si>
  <si>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</si>
  <si>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</si>
  <si>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</si>
  <si>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t xml:space="preserve"> ==&gt; hurricane in eastern Canada</t>
  </si>
  <si>
    <t>non-financial risk</t>
  </si>
  <si>
    <t>financial risk</t>
  </si>
  <si>
    <t>Risk Adjustments (RA)</t>
  </si>
  <si>
    <t>Notation:</t>
  </si>
  <si>
    <t>APV = Actuarial Present Value</t>
  </si>
  <si>
    <t>at a specified date of amounts payable or receivable at other dates as the aggregate</t>
  </si>
  <si>
    <t>According to section 11.05 of the current CSOP syllabus reading:</t>
  </si>
  <si>
    <r>
      <rPr>
        <u/>
        <sz val="11"/>
        <color theme="1"/>
        <rFont val="Calibri"/>
        <family val="2"/>
        <scheme val="minor"/>
      </rPr>
      <t>Actuarial present value</t>
    </r>
    <r>
      <rPr>
        <sz val="11"/>
        <color theme="1"/>
        <rFont val="Calibri"/>
        <family val="2"/>
        <scheme val="minor"/>
      </rPr>
      <t xml:space="preserve"> method is a method to calculate the lump sum equivalent</t>
    </r>
  </si>
  <si>
    <r>
      <t xml:space="preserve">of the present values of each of those amounts at the specified date, and </t>
    </r>
    <r>
      <rPr>
        <u/>
        <sz val="11"/>
        <color theme="1"/>
        <rFont val="Calibri"/>
        <family val="2"/>
        <scheme val="minor"/>
      </rPr>
      <t>taking</t>
    </r>
  </si>
  <si>
    <r>
      <t xml:space="preserve">into account both the </t>
    </r>
    <r>
      <rPr>
        <u/>
        <sz val="11"/>
        <color theme="1"/>
        <rFont val="Calibri"/>
        <family val="2"/>
        <scheme val="minor"/>
      </rPr>
      <t>time value of money</t>
    </r>
    <r>
      <rPr>
        <sz val="11"/>
        <color theme="1"/>
        <rFont val="Calibri"/>
        <family val="2"/>
        <scheme val="minor"/>
      </rPr>
      <t xml:space="preserve"> and, where appropriate, </t>
    </r>
    <r>
      <rPr>
        <u/>
        <sz val="11"/>
        <color theme="1"/>
        <rFont val="Calibri"/>
        <family val="2"/>
        <scheme val="minor"/>
      </rPr>
      <t>contingent events</t>
    </r>
    <r>
      <rPr>
        <sz val="11"/>
        <color theme="1"/>
        <rFont val="Calibri"/>
        <family val="2"/>
        <scheme val="minor"/>
      </rPr>
      <t>.</t>
    </r>
  </si>
  <si>
    <t>net undiscounted unpaid at 12 months</t>
  </si>
  <si>
    <t>According to the IAA (International Association of Actuaries) what are two things</t>
  </si>
  <si>
    <t>that appointed actuaries should comment on about climate risk?</t>
  </si>
  <si>
    <t>The benefits identified in part (a) are fair but are not delivered fairly. Briefly describe two</t>
  </si>
  <si>
    <t>Briefly describe how physical climate risk can affect P&amp;C insurers.</t>
  </si>
  <si>
    <t>Briefly describe how transition climate risk can affect P&amp;C insurers.</t>
  </si>
  <si>
    <t>interactive rating is an independent assessment of an insurer's ability to pay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</si>
  <si>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</si>
  <si>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</si>
  <si>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t>Future Cash Flow of LIC &amp; LRC</t>
  </si>
  <si>
    <t>Fulfullment Cash FLow of LIC &amp; LRC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</si>
</sst>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0.0%"/>
    <numFmt numFmtId="165" formatCode="0.000"/>
    <numFmt numFmtId="166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2" fontId="0" fillId="0" borderId="11" xfId="0" applyNumberFormat="1" applyFill="1" applyBorder="1" applyAlignment="1">
      <alignment horizontal="center"/>
    </xf>
    <xf numFmtId="0" fontId="15" fillId="0" borderId="0" xfId="0" applyFont="1"/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6" fontId="0" fillId="2" borderId="17" xfId="0" applyNumberFormat="1" applyFont="1" applyFill="1" applyBorder="1" applyProtection="1"/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ill="1"/>
    <xf numFmtId="3" fontId="13" fillId="0" borderId="0" xfId="0" applyNumberFormat="1" applyFont="1" applyAlignment="1">
      <alignment horizontal="lef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ont="1" applyFill="1" applyBorder="1"/>
    <xf numFmtId="3" fontId="0" fillId="7" borderId="26" xfId="0" applyNumberFormat="1" applyFont="1" applyFill="1" applyBorder="1"/>
    <xf numFmtId="3" fontId="0" fillId="7" borderId="23" xfId="0" applyNumberFormat="1" applyFont="1" applyFill="1" applyBorder="1"/>
    <xf numFmtId="3" fontId="0" fillId="7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9" fontId="0" fillId="2" borderId="12" xfId="0" applyNumberFormat="1" applyFont="1" applyFill="1" applyBorder="1" applyProtection="1"/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NumberFormat="1" applyFont="1" applyFill="1" applyBorder="1"/>
    <xf numFmtId="9" fontId="0" fillId="7" borderId="0" xfId="1" applyFont="1" applyFill="1" applyBorder="1"/>
    <xf numFmtId="9" fontId="0" fillId="7" borderId="26" xfId="1" applyFont="1" applyFill="1" applyBorder="1"/>
    <xf numFmtId="3" fontId="19" fillId="6" borderId="21" xfId="5" applyNumberFormat="1" applyBorder="1"/>
    <xf numFmtId="3" fontId="19" fillId="6" borderId="0" xfId="5" applyNumberFormat="1" applyBorder="1"/>
    <xf numFmtId="0" fontId="19" fillId="6" borderId="0" xfId="5" applyBorder="1"/>
    <xf numFmtId="0" fontId="19" fillId="6" borderId="26" xfId="5" applyBorder="1"/>
    <xf numFmtId="3" fontId="18" fillId="5" borderId="21" xfId="4" applyNumberFormat="1" applyBorder="1"/>
    <xf numFmtId="3" fontId="18" fillId="5" borderId="0" xfId="4" applyNumberFormat="1" applyBorder="1"/>
    <xf numFmtId="0" fontId="18" fillId="5" borderId="0" xfId="4" applyBorder="1"/>
    <xf numFmtId="0" fontId="18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2" fillId="2" borderId="13" xfId="0" applyFont="1" applyFill="1" applyBorder="1" applyProtection="1"/>
    <xf numFmtId="165" fontId="0" fillId="2" borderId="0" xfId="0" applyNumberFormat="1" applyFont="1" applyFill="1" applyBorder="1" applyProtection="1"/>
    <xf numFmtId="3" fontId="0" fillId="2" borderId="1" xfId="0" applyNumberFormat="1" applyFont="1" applyFill="1" applyBorder="1" applyProtection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2" fontId="22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8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8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9" fontId="0" fillId="2" borderId="12" xfId="0" applyNumberFormat="1" applyFont="1" applyFill="1" applyBorder="1"/>
    <xf numFmtId="9" fontId="0" fillId="0" borderId="0" xfId="0" applyNumberFormat="1" applyFont="1" applyProtection="1">
      <protection locked="0"/>
    </xf>
    <xf numFmtId="3" fontId="0" fillId="2" borderId="17" xfId="0" applyNumberFormat="1" applyFont="1" applyFill="1" applyBorder="1" applyAlignment="1">
      <alignment horizontal="right"/>
    </xf>
    <xf numFmtId="166" fontId="0" fillId="2" borderId="26" xfId="0" applyNumberFormat="1" applyFont="1" applyFill="1" applyBorder="1"/>
    <xf numFmtId="166" fontId="0" fillId="2" borderId="12" xfId="0" applyNumberFormat="1" applyFont="1" applyFill="1" applyBorder="1"/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10" fontId="0" fillId="2" borderId="12" xfId="0" applyNumberFormat="1" applyFont="1" applyFill="1" applyBorder="1" applyProtection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  <xf numFmtId="0" fontId="23" fillId="2" borderId="22" xfId="0" applyFont="1" applyFill="1" applyBorder="1" applyProtection="1"/>
    <xf numFmtId="3" fontId="23" fillId="2" borderId="12" xfId="0" applyNumberFormat="1" applyFont="1" applyFill="1" applyBorder="1" applyProtection="1"/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5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5"/>
  <sheetViews>
    <sheetView zoomScale="90" zoomScaleNormal="90" workbookViewId="0">
      <selection activeCell="A8" sqref="A8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32</v>
      </c>
      <c r="M3" s="21">
        <f>SUM(B8:B35)</f>
        <v>70</v>
      </c>
    </row>
    <row r="5" spans="1:19" ht="23.25" x14ac:dyDescent="0.35">
      <c r="A5" s="15" t="s">
        <v>57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258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58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202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0" t="str">
        <f>IF('1'!$A8="","",'1'!$A8)</f>
        <v/>
      </c>
      <c r="N8" s="70" t="str">
        <f>IF('1'!$A12="","",'1'!$A12)</f>
        <v/>
      </c>
      <c r="O8" s="70" t="str">
        <f>IF('1'!$A16="","",'1'!$A16)</f>
        <v/>
      </c>
      <c r="P8" s="70" t="str">
        <f>IF('1'!$A20="","",'1'!$A20)</f>
        <v/>
      </c>
      <c r="Q8" s="70"/>
      <c r="R8" s="70" t="s">
        <v>56</v>
      </c>
      <c r="S8" s="70"/>
    </row>
    <row r="9" spans="1:19" x14ac:dyDescent="0.25">
      <c r="A9" s="14">
        <v>2</v>
      </c>
      <c r="B9" s="202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0" t="str">
        <f>IF('2'!$A8="","",'2'!$A8)</f>
        <v/>
      </c>
      <c r="N9" s="70" t="str">
        <f>IF('2'!$A12="","",'2'!$A12)</f>
        <v/>
      </c>
      <c r="O9" s="70"/>
      <c r="P9" s="70"/>
      <c r="Q9" s="70"/>
      <c r="R9" s="70"/>
      <c r="S9" s="70"/>
    </row>
    <row r="10" spans="1:19" x14ac:dyDescent="0.25">
      <c r="A10" s="14">
        <v>3</v>
      </c>
      <c r="B10" s="202">
        <f t="shared" si="0"/>
        <v>1</v>
      </c>
      <c r="C10" s="11">
        <v>0.5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0" t="str">
        <f>IF('3'!$A8="","",'3'!$A8)</f>
        <v/>
      </c>
      <c r="N10" s="70" t="str">
        <f>IF('3'!$A12="","",'3'!$A12)</f>
        <v/>
      </c>
      <c r="O10" s="70"/>
      <c r="P10" s="70"/>
      <c r="Q10" s="70"/>
      <c r="R10" s="70"/>
      <c r="S10" s="70"/>
    </row>
    <row r="11" spans="1:19" x14ac:dyDescent="0.25">
      <c r="A11" s="14">
        <v>4</v>
      </c>
      <c r="B11" s="202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0" t="str">
        <f>IF('4'!$A8="","",'4'!$A8)</f>
        <v/>
      </c>
      <c r="N11" s="70" t="str">
        <f>IF('4'!$A12="","",'4'!$A12)</f>
        <v/>
      </c>
      <c r="O11" s="70" t="str">
        <f>IF('4'!$A16="","",'4'!$A16)</f>
        <v/>
      </c>
      <c r="P11" s="70"/>
      <c r="Q11" s="70"/>
      <c r="R11" s="70"/>
      <c r="S11" s="70"/>
    </row>
    <row r="12" spans="1:19" x14ac:dyDescent="0.25">
      <c r="A12" s="14">
        <v>5</v>
      </c>
      <c r="B12" s="202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0" t="str">
        <f>IF('5'!$A8="","",'5'!$A8)</f>
        <v/>
      </c>
      <c r="N12" s="70" t="str">
        <f>IF('5'!$A12="","",'5'!$A12)</f>
        <v/>
      </c>
      <c r="O12" s="70" t="str">
        <f>IF('5'!$A16="","",'5'!$A16)</f>
        <v/>
      </c>
      <c r="P12" s="70"/>
      <c r="Q12" s="70"/>
      <c r="R12" s="70"/>
      <c r="S12" s="70"/>
    </row>
    <row r="13" spans="1:19" x14ac:dyDescent="0.25">
      <c r="A13" s="14">
        <v>6</v>
      </c>
      <c r="B13" s="202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0" t="str">
        <f>IF('6'!$A8="","",'6'!$A8)</f>
        <v/>
      </c>
      <c r="N13" s="70" t="str">
        <f>IF('6'!$A12="","",'6'!$A12)</f>
        <v/>
      </c>
      <c r="O13" s="70" t="str">
        <f>IF('6'!$A16="","",'6'!$A16)</f>
        <v/>
      </c>
      <c r="P13" s="70" t="str">
        <f>IF('6'!$A20="","",'6'!$A20)</f>
        <v/>
      </c>
      <c r="Q13" s="70"/>
      <c r="R13" s="70"/>
      <c r="S13" s="70"/>
    </row>
    <row r="14" spans="1:19" x14ac:dyDescent="0.25">
      <c r="A14" s="14">
        <v>7</v>
      </c>
      <c r="B14" s="202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0" t="str">
        <f>IF('7'!$A8="","",'7'!$A8)</f>
        <v/>
      </c>
      <c r="N14" s="70" t="str">
        <f>IF('7'!$A12="","",'7'!$A12)</f>
        <v/>
      </c>
      <c r="O14" s="70" t="str">
        <f>IF('7'!$A16="","",'7'!$A16)</f>
        <v/>
      </c>
      <c r="P14" s="70" t="str">
        <f>IF('7'!$A20="","",'7'!$A20)</f>
        <v/>
      </c>
      <c r="Q14" s="70"/>
      <c r="R14" s="70"/>
      <c r="S14" s="70"/>
    </row>
    <row r="15" spans="1:19" x14ac:dyDescent="0.25">
      <c r="A15" s="14">
        <v>8</v>
      </c>
      <c r="B15" s="202">
        <f t="shared" si="0"/>
        <v>2.25</v>
      </c>
      <c r="C15" s="11">
        <v>1.5</v>
      </c>
      <c r="D15" s="11">
        <v>0.75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0" t="str">
        <f>IF('8'!$A8="","",'8'!$A8)</f>
        <v/>
      </c>
      <c r="N15" s="70" t="str">
        <f>IF('8'!$A12="","",'8'!$A12)</f>
        <v/>
      </c>
      <c r="O15" s="70"/>
      <c r="P15" s="70"/>
      <c r="Q15" s="70"/>
      <c r="R15" s="70"/>
      <c r="S15" s="70"/>
    </row>
    <row r="16" spans="1:19" x14ac:dyDescent="0.25">
      <c r="A16" s="14">
        <v>9</v>
      </c>
      <c r="B16" s="202">
        <f t="shared" si="0"/>
        <v>0.75</v>
      </c>
      <c r="C16" s="11">
        <v>0.75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0" t="str">
        <f>IF('9'!$A8="","",'9'!$A8)</f>
        <v/>
      </c>
      <c r="N16" s="70"/>
      <c r="O16" s="70"/>
      <c r="P16" s="70"/>
      <c r="Q16" s="70"/>
      <c r="R16" s="70"/>
      <c r="S16" s="70"/>
    </row>
    <row r="17" spans="1:20" x14ac:dyDescent="0.25">
      <c r="A17" s="14">
        <v>10</v>
      </c>
      <c r="B17" s="202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0" t="str">
        <f>IF('10'!$A8="","",'10'!$A8)</f>
        <v/>
      </c>
      <c r="N17" s="70"/>
      <c r="O17" s="70"/>
      <c r="P17" s="70"/>
      <c r="Q17" s="70"/>
      <c r="R17" s="70"/>
      <c r="S17" s="70"/>
    </row>
    <row r="18" spans="1:20" x14ac:dyDescent="0.25">
      <c r="A18" s="14">
        <v>11</v>
      </c>
      <c r="B18" s="202">
        <f t="shared" si="0"/>
        <v>4.5</v>
      </c>
      <c r="C18" s="11">
        <v>0.75</v>
      </c>
      <c r="D18" s="11">
        <v>0.75</v>
      </c>
      <c r="E18" s="11">
        <v>0.75</v>
      </c>
      <c r="F18" s="11">
        <v>0.75</v>
      </c>
      <c r="G18" s="11">
        <v>0.75</v>
      </c>
      <c r="H18" s="11">
        <v>0.75</v>
      </c>
      <c r="I18" s="11"/>
      <c r="J18" s="10" t="str">
        <f t="shared" ca="1" si="1"/>
        <v>Incomplete</v>
      </c>
      <c r="L18" s="14">
        <f t="shared" si="2"/>
        <v>11</v>
      </c>
      <c r="M18" s="70" t="str">
        <f>IF('11'!$A8="","",'11'!$A8)</f>
        <v/>
      </c>
      <c r="N18" s="70" t="str">
        <f>IF('11'!$A12="","",'11'!$A12)</f>
        <v/>
      </c>
      <c r="O18" s="70" t="str">
        <f>IF('11'!$A16="","",'11'!$A16)</f>
        <v/>
      </c>
      <c r="P18" s="70" t="str">
        <f>IF('11'!$A20="","",'11'!$A20)</f>
        <v/>
      </c>
      <c r="Q18" s="70" t="str">
        <f>IF('11'!$A24="","",'11'!$A24)</f>
        <v/>
      </c>
      <c r="R18" s="70" t="str">
        <f>IF('11'!$A58="","",'11'!$A58)</f>
        <v/>
      </c>
      <c r="S18" s="70"/>
      <c r="T18" s="71"/>
    </row>
    <row r="19" spans="1:20" x14ac:dyDescent="0.25">
      <c r="A19" s="14">
        <v>12</v>
      </c>
      <c r="B19" s="202">
        <f t="shared" si="0"/>
        <v>2.5</v>
      </c>
      <c r="C19" s="11">
        <v>0.5</v>
      </c>
      <c r="D19" s="11">
        <v>0.5</v>
      </c>
      <c r="E19" s="11">
        <v>0.5</v>
      </c>
      <c r="F19" s="11">
        <v>1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0" t="str">
        <f>IF('12'!$A8="","",'12'!$A8)</f>
        <v/>
      </c>
      <c r="N19" s="70" t="str">
        <f>IF('12'!$A15="","",'12'!$A15)</f>
        <v/>
      </c>
      <c r="O19" s="70" t="str">
        <f>IF('12'!$A20="","",'12'!$A20)</f>
        <v/>
      </c>
      <c r="P19" s="70" t="str">
        <f>IF('12'!$A28="","",'12'!$A28)</f>
        <v/>
      </c>
      <c r="Q19" s="70"/>
      <c r="R19" s="70"/>
      <c r="S19" s="70"/>
    </row>
    <row r="20" spans="1:20" x14ac:dyDescent="0.25">
      <c r="A20" s="14">
        <v>13</v>
      </c>
      <c r="B20" s="202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0" t="str">
        <f>IF('13'!$A8="","",'13'!$A8)</f>
        <v/>
      </c>
      <c r="N20" s="70" t="str">
        <f>IF('13'!$A12="","",'13'!$A12)</f>
        <v/>
      </c>
      <c r="O20" s="70" t="str">
        <f>IF('13'!$A16="","",'13'!$A16)</f>
        <v/>
      </c>
      <c r="P20" s="70"/>
      <c r="Q20" s="70"/>
      <c r="R20" s="70"/>
      <c r="S20" s="70"/>
    </row>
    <row r="21" spans="1:20" x14ac:dyDescent="0.25">
      <c r="A21" s="14">
        <v>14</v>
      </c>
      <c r="B21" s="202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0" t="str">
        <f>IF('13'!$A8="","",'13'!$A8)</f>
        <v/>
      </c>
      <c r="N21" s="70" t="str">
        <f>IF('13'!$A20="","",'13'!$A20)</f>
        <v/>
      </c>
      <c r="O21" s="70" t="str">
        <f>IF('13'!$A16="","",'13'!$A16)</f>
        <v/>
      </c>
      <c r="P21" s="70"/>
      <c r="Q21" s="70"/>
      <c r="R21" s="70"/>
      <c r="S21" s="70"/>
    </row>
    <row r="22" spans="1:20" x14ac:dyDescent="0.25">
      <c r="A22" s="14">
        <v>15</v>
      </c>
      <c r="B22" s="202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0" t="str">
        <f>IF('15'!$A16="","",'15'!$A16)</f>
        <v/>
      </c>
      <c r="N22" s="70" t="str">
        <f>IF('15'!$A20="","",'15'!$A20)</f>
        <v/>
      </c>
      <c r="O22" s="70" t="str">
        <f>IF('15'!$A36="","",'15'!$A36)</f>
        <v/>
      </c>
      <c r="P22" s="70" t="str">
        <f>IF('15'!$A40="","",'15'!$A40)</f>
        <v/>
      </c>
      <c r="Q22" s="70"/>
      <c r="R22" s="70"/>
      <c r="S22" s="70"/>
    </row>
    <row r="23" spans="1:20" x14ac:dyDescent="0.25">
      <c r="A23" s="14">
        <v>16</v>
      </c>
      <c r="B23" s="202">
        <f t="shared" si="0"/>
        <v>1.5</v>
      </c>
      <c r="C23" s="11">
        <v>0.5</v>
      </c>
      <c r="D23" s="11">
        <v>1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0" t="str">
        <f>IF('16'!$A13="","",'16'!$A13)</f>
        <v/>
      </c>
      <c r="N23" s="70" t="str">
        <f>IF('16'!$A17="","",'16'!$A17)</f>
        <v/>
      </c>
      <c r="O23" s="70"/>
      <c r="P23" s="70"/>
      <c r="Q23" s="70"/>
      <c r="R23" s="70"/>
      <c r="S23" s="70"/>
    </row>
    <row r="24" spans="1:20" x14ac:dyDescent="0.25">
      <c r="A24" s="14">
        <v>17</v>
      </c>
      <c r="B24" s="202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0" t="str">
        <f>IF('17'!$A8="","",'17'!$A8)</f>
        <v/>
      </c>
      <c r="N24" s="70" t="str">
        <f>IF('17'!$A33="","",'17'!$A33)</f>
        <v/>
      </c>
      <c r="O24" s="70" t="str">
        <f>IF('17'!$A71="","",'17'!$A71)</f>
        <v/>
      </c>
      <c r="P24" s="70"/>
      <c r="Q24" s="70"/>
      <c r="R24" s="70"/>
      <c r="S24" s="70"/>
    </row>
    <row r="25" spans="1:20" x14ac:dyDescent="0.25">
      <c r="A25" s="14">
        <v>18</v>
      </c>
      <c r="B25" s="202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0" t="str">
        <f>IF('18'!$A8="","",'18'!$A8)</f>
        <v/>
      </c>
      <c r="N25" s="70" t="str">
        <f>IF('18'!$A22="","",'18'!$A22)</f>
        <v/>
      </c>
      <c r="O25" s="70" t="str">
        <f>IF('18'!$A26="","",'18'!$A26)</f>
        <v/>
      </c>
      <c r="P25" s="70"/>
      <c r="Q25" s="70"/>
      <c r="R25" s="70"/>
      <c r="S25" s="70"/>
    </row>
    <row r="26" spans="1:20" x14ac:dyDescent="0.25">
      <c r="A26" s="14">
        <v>19</v>
      </c>
      <c r="B26" s="202">
        <f t="shared" si="0"/>
        <v>6.25</v>
      </c>
      <c r="C26" s="11">
        <v>0.5</v>
      </c>
      <c r="D26" s="11">
        <v>3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0" t="str">
        <f>IF('19'!$A16="","",'19'!$A16)</f>
        <v/>
      </c>
      <c r="N26" s="70" t="str">
        <f>IF('19'!$A20="","",'19'!$A20)</f>
        <v/>
      </c>
      <c r="O26" s="70" t="str">
        <f>IF('19'!$A33="","",'19'!$A33)</f>
        <v/>
      </c>
      <c r="P26" s="70" t="str">
        <f>IF('19'!$A37="","",'19'!$A37)</f>
        <v/>
      </c>
      <c r="Q26" s="70" t="str">
        <f>IF('19'!$A41="","",'19'!$A41)</f>
        <v/>
      </c>
      <c r="R26" s="70" t="str">
        <f>IF('19'!$A45="","",'19'!$A45)</f>
        <v/>
      </c>
      <c r="S26" s="70" t="str">
        <f>IF('19'!$A50="","",'19'!$A50)</f>
        <v/>
      </c>
    </row>
    <row r="27" spans="1:20" x14ac:dyDescent="0.25">
      <c r="A27" s="14">
        <v>20</v>
      </c>
      <c r="B27" s="202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3">INDIRECT("'"&amp;A27&amp;"'!B1")</f>
        <v>Incomplete</v>
      </c>
      <c r="L27" s="14">
        <f t="shared" ref="L27:L35" si="4">A27</f>
        <v>20</v>
      </c>
      <c r="M27" s="70" t="str">
        <f>IF('20'!$A20="","",'20'!$A20)</f>
        <v/>
      </c>
      <c r="N27" s="70" t="str">
        <f>IF('20'!$A24="","",'20'!$A24)</f>
        <v/>
      </c>
      <c r="O27" s="70" t="str">
        <f>IF('20'!$A28="","",'20'!$A28)</f>
        <v/>
      </c>
      <c r="P27" s="70" t="str">
        <f>IF('20'!$A32="","",'20'!$A32)</f>
        <v/>
      </c>
      <c r="Q27" s="70"/>
      <c r="R27" s="70"/>
      <c r="S27" s="70"/>
    </row>
    <row r="28" spans="1:20" x14ac:dyDescent="0.25">
      <c r="A28" s="14">
        <v>21</v>
      </c>
      <c r="B28" s="202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70" t="str">
        <f>IF('21'!$A8="","",'21'!$A8)</f>
        <v/>
      </c>
      <c r="N28" s="70" t="str">
        <f>IF('21'!$A13="","",'21'!$A13)</f>
        <v/>
      </c>
      <c r="O28" s="70" t="str">
        <f>IF('21'!$A19="","",'21'!$A19)</f>
        <v/>
      </c>
      <c r="P28" s="70"/>
      <c r="Q28" s="70"/>
      <c r="R28" s="70"/>
      <c r="S28" s="70"/>
    </row>
    <row r="29" spans="1:20" x14ac:dyDescent="0.25">
      <c r="A29" s="14">
        <v>22</v>
      </c>
      <c r="B29" s="202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70" t="str">
        <f>IF('22'!$A11="","",'22'!$A11)</f>
        <v/>
      </c>
      <c r="N29" s="70" t="str">
        <f>IF('22'!$A15="","",'22'!$A15)</f>
        <v/>
      </c>
      <c r="O29" s="70" t="str">
        <f>IF('22'!$A21="","",'22'!$A21)</f>
        <v/>
      </c>
      <c r="P29" s="70" t="str">
        <f>IF('22'!$A25="","",'22'!$A25)</f>
        <v/>
      </c>
      <c r="Q29" s="70"/>
      <c r="R29" s="70"/>
      <c r="S29" s="70"/>
    </row>
    <row r="30" spans="1:20" x14ac:dyDescent="0.25">
      <c r="A30" s="18">
        <v>23</v>
      </c>
      <c r="B30" s="202">
        <f t="shared" si="0"/>
        <v>4.75</v>
      </c>
      <c r="C30" s="11">
        <v>0.75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0" t="str">
        <f t="shared" ca="1" si="3"/>
        <v>Incomplete</v>
      </c>
      <c r="L30" s="14">
        <f t="shared" si="4"/>
        <v>23</v>
      </c>
      <c r="M30" s="70" t="str">
        <f>IF('23'!$A8="","",'23'!$A8)</f>
        <v/>
      </c>
      <c r="N30" s="70" t="str">
        <f>IF('23'!$A12="","",'23'!$A12)</f>
        <v/>
      </c>
      <c r="O30" s="70" t="str">
        <f>IF('23'!$A16="","",'23'!$A16)</f>
        <v/>
      </c>
      <c r="P30" s="70" t="str">
        <f>IF('23'!$A20="","",'23'!$A20)</f>
        <v/>
      </c>
      <c r="Q30" s="70" t="str">
        <f>IF('23'!$A24="","",'23'!$A24)</f>
        <v/>
      </c>
      <c r="R30" s="70"/>
      <c r="S30" s="70"/>
    </row>
    <row r="31" spans="1:20" x14ac:dyDescent="0.25">
      <c r="A31" s="18">
        <v>24</v>
      </c>
      <c r="B31" s="202">
        <f t="shared" si="0"/>
        <v>3</v>
      </c>
      <c r="C31" s="11">
        <v>0.25</v>
      </c>
      <c r="D31" s="11">
        <v>0.75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3"/>
        <v>Incomplete</v>
      </c>
      <c r="L31" s="14">
        <f t="shared" si="4"/>
        <v>24</v>
      </c>
      <c r="M31" s="70" t="str">
        <f>IF('24'!$A8="","",'24'!$A8)</f>
        <v/>
      </c>
      <c r="N31" s="70" t="str">
        <f>IF('24'!$A12="","",'24'!$A12)</f>
        <v/>
      </c>
      <c r="O31" s="70" t="str">
        <f>IF('24'!$A19="","",'24'!$A19)</f>
        <v/>
      </c>
      <c r="P31" s="70" t="str">
        <f>IF('24'!$A23="","",'24'!$A23)</f>
        <v/>
      </c>
      <c r="Q31" s="70" t="str">
        <f>IF('24'!$A27="","",'24'!$A27)</f>
        <v/>
      </c>
      <c r="R31" s="70"/>
      <c r="S31" s="70"/>
    </row>
    <row r="32" spans="1:20" x14ac:dyDescent="0.25">
      <c r="A32" s="14">
        <v>25</v>
      </c>
      <c r="B32" s="202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70" t="str">
        <f>IF('25'!$A9="","",'25'!$A9)</f>
        <v/>
      </c>
      <c r="N32" s="70" t="str">
        <f>IF('25'!$A13="","",'25'!$A13)</f>
        <v/>
      </c>
      <c r="O32" s="70"/>
      <c r="P32" s="70"/>
      <c r="Q32" s="70"/>
      <c r="R32" s="70"/>
      <c r="S32" s="70"/>
    </row>
    <row r="33" spans="1:20" x14ac:dyDescent="0.25">
      <c r="A33" s="14">
        <v>26</v>
      </c>
      <c r="B33" s="202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3"/>
        <v>Incomplete</v>
      </c>
      <c r="L33" s="14">
        <f t="shared" si="4"/>
        <v>26</v>
      </c>
      <c r="M33" s="70" t="str">
        <f>IF('26'!$A8="","",'26'!$A8)</f>
        <v/>
      </c>
      <c r="N33" s="70" t="str">
        <f>IF('26'!$A12="","",'26'!$A12)</f>
        <v/>
      </c>
      <c r="O33" s="70"/>
      <c r="P33" s="70"/>
      <c r="Q33" s="70"/>
      <c r="R33" s="70"/>
      <c r="S33" s="70"/>
    </row>
    <row r="34" spans="1:20" x14ac:dyDescent="0.25">
      <c r="A34" s="14">
        <v>27</v>
      </c>
      <c r="B34" s="202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70" t="str">
        <f>IF('27'!$A8="","",'27'!$A8)</f>
        <v/>
      </c>
      <c r="N34" s="70" t="str">
        <f>IF('27'!$A22="","",'27'!$A22)</f>
        <v/>
      </c>
      <c r="O34" s="70" t="str">
        <f>IF('27'!$A26="","",'27'!$A26)</f>
        <v/>
      </c>
      <c r="P34" s="70" t="str">
        <f>IF('27'!$A30="","",'27'!$A30)</f>
        <v/>
      </c>
      <c r="Q34" s="70"/>
      <c r="R34" s="70"/>
      <c r="S34" s="70"/>
    </row>
    <row r="35" spans="1:20" x14ac:dyDescent="0.25">
      <c r="A35" s="18">
        <v>28</v>
      </c>
      <c r="B35" s="202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3"/>
        <v>Incomplete</v>
      </c>
      <c r="L35" s="14">
        <f t="shared" si="4"/>
        <v>28</v>
      </c>
      <c r="M35" s="70" t="str">
        <f>IF('28'!$A8="","",'28'!$A8)</f>
        <v/>
      </c>
      <c r="N35" s="70" t="str">
        <f>IF('28'!$A12="","",'28'!$A12)</f>
        <v/>
      </c>
      <c r="O35" s="70" t="str">
        <f>IF('28'!$A24="","",'28'!$A24)</f>
        <v/>
      </c>
      <c r="P35" s="70"/>
      <c r="Q35" s="70"/>
      <c r="R35" s="70"/>
      <c r="S35" s="70"/>
      <c r="T35" s="71"/>
    </row>
  </sheetData>
  <mergeCells count="1">
    <mergeCell ref="B6:B7"/>
  </mergeCells>
  <conditionalFormatting sqref="J8:J35">
    <cfRule type="cellIs" dxfId="149" priority="271" operator="equal">
      <formula>"Finished"</formula>
    </cfRule>
    <cfRule type="cellIs" dxfId="148" priority="272" operator="equal">
      <formula>"Flag for Review"</formula>
    </cfRule>
    <cfRule type="cellIs" dxfId="147" priority="273" operator="equal">
      <formula>"Incomplete"</formula>
    </cfRule>
  </conditionalFormatting>
  <conditionalFormatting sqref="P2">
    <cfRule type="expression" dxfId="146" priority="110">
      <formula>LEN(P2)=0</formula>
    </cfRule>
    <cfRule type="cellIs" dxfId="145" priority="268" operator="greaterThanOrEqual">
      <formula>0.75</formula>
    </cfRule>
    <cfRule type="cellIs" dxfId="144" priority="269" operator="greaterThanOrEqual">
      <formula>0.65</formula>
    </cfRule>
    <cfRule type="cellIs" dxfId="143" priority="270" operator="greaterThanOrEqual">
      <formula>0</formula>
    </cfRule>
  </conditionalFormatting>
  <conditionalFormatting sqref="C28:I35 G27:I27 C8:I26">
    <cfRule type="containsBlanks" dxfId="142" priority="274">
      <formula>LEN(TRIM(C8))=0</formula>
    </cfRule>
  </conditionalFormatting>
  <conditionalFormatting sqref="P11:S11 M18 P35:S35 M8:S10 M12:S17 Q29:S29 O23:S23 M27:S28 M19:S22 M24:S25 O18:S18 M30:S34">
    <cfRule type="expression" dxfId="141" priority="83">
      <formula>C8=""</formula>
    </cfRule>
    <cfRule type="expression" dxfId="140" priority="84">
      <formula>M8/C8&gt;=0.75</formula>
    </cfRule>
    <cfRule type="expression" dxfId="139" priority="85">
      <formula>M8/C8&gt;=0.65</formula>
    </cfRule>
    <cfRule type="expression" dxfId="138" priority="86">
      <formula>M8/C8&gt;=0</formula>
    </cfRule>
  </conditionalFormatting>
  <conditionalFormatting sqref="M11">
    <cfRule type="expression" dxfId="137" priority="79">
      <formula>C11=""</formula>
    </cfRule>
    <cfRule type="expression" dxfId="136" priority="80">
      <formula>M11/C11&gt;=0.75</formula>
    </cfRule>
    <cfRule type="expression" dxfId="135" priority="81">
      <formula>M11/C11&gt;=0.65</formula>
    </cfRule>
    <cfRule type="expression" dxfId="134" priority="82">
      <formula>M11/C11&gt;=0</formula>
    </cfRule>
  </conditionalFormatting>
  <conditionalFormatting sqref="N11">
    <cfRule type="expression" dxfId="133" priority="63">
      <formula>D11=""</formula>
    </cfRule>
    <cfRule type="expression" dxfId="132" priority="64">
      <formula>N11/D11&gt;=0.75</formula>
    </cfRule>
    <cfRule type="expression" dxfId="131" priority="65">
      <formula>N11/D11&gt;=0.65</formula>
    </cfRule>
    <cfRule type="expression" dxfId="130" priority="66">
      <formula>N11/D11&gt;=0</formula>
    </cfRule>
  </conditionalFormatting>
  <conditionalFormatting sqref="O11">
    <cfRule type="expression" dxfId="129" priority="59">
      <formula>E11=""</formula>
    </cfRule>
    <cfRule type="expression" dxfId="128" priority="60">
      <formula>O11/E11&gt;=0.75</formula>
    </cfRule>
    <cfRule type="expression" dxfId="127" priority="61">
      <formula>O11/E11&gt;=0.65</formula>
    </cfRule>
    <cfRule type="expression" dxfId="126" priority="62">
      <formula>O11/E11&gt;=0</formula>
    </cfRule>
  </conditionalFormatting>
  <conditionalFormatting sqref="M35:O35">
    <cfRule type="expression" dxfId="125" priority="55">
      <formula>C35=""</formula>
    </cfRule>
    <cfRule type="expression" dxfId="124" priority="56">
      <formula>M35/C35&gt;=0.75</formula>
    </cfRule>
    <cfRule type="expression" dxfId="123" priority="57">
      <formula>M35/C35&gt;=0.65</formula>
    </cfRule>
    <cfRule type="expression" dxfId="122" priority="58">
      <formula>M35/C35&gt;=0</formula>
    </cfRule>
  </conditionalFormatting>
  <conditionalFormatting sqref="N18">
    <cfRule type="expression" dxfId="121" priority="51">
      <formula>D18=""</formula>
    </cfRule>
    <cfRule type="expression" dxfId="120" priority="52">
      <formula>N18/D18&gt;=0.75</formula>
    </cfRule>
    <cfRule type="expression" dxfId="119" priority="53">
      <formula>N18/D18&gt;=0.65</formula>
    </cfRule>
    <cfRule type="expression" dxfId="118" priority="54">
      <formula>N18/D18&gt;=0</formula>
    </cfRule>
  </conditionalFormatting>
  <conditionalFormatting sqref="M23">
    <cfRule type="expression" dxfId="117" priority="31">
      <formula>C23=""</formula>
    </cfRule>
    <cfRule type="expression" dxfId="116" priority="32">
      <formula>M23/C23&gt;=0.75</formula>
    </cfRule>
    <cfRule type="expression" dxfId="115" priority="33">
      <formula>M23/C23&gt;=0.65</formula>
    </cfRule>
    <cfRule type="expression" dxfId="114" priority="34">
      <formula>M23/C23&gt;=0</formula>
    </cfRule>
  </conditionalFormatting>
  <conditionalFormatting sqref="N23">
    <cfRule type="expression" dxfId="113" priority="27">
      <formula>D23=""</formula>
    </cfRule>
    <cfRule type="expression" dxfId="112" priority="28">
      <formula>N23/D23&gt;=0.75</formula>
    </cfRule>
    <cfRule type="expression" dxfId="111" priority="29">
      <formula>N23/D23&gt;=0.65</formula>
    </cfRule>
    <cfRule type="expression" dxfId="110" priority="30">
      <formula>N23/D23&gt;=0</formula>
    </cfRule>
  </conditionalFormatting>
  <conditionalFormatting sqref="M26">
    <cfRule type="expression" dxfId="109" priority="23">
      <formula>C26=""</formula>
    </cfRule>
    <cfRule type="expression" dxfId="108" priority="24">
      <formula>M26/C26&gt;=0.75</formula>
    </cfRule>
    <cfRule type="expression" dxfId="107" priority="25">
      <formula>M26/C26&gt;=0.65</formula>
    </cfRule>
    <cfRule type="expression" dxfId="106" priority="26">
      <formula>M26/C26&gt;=0</formula>
    </cfRule>
  </conditionalFormatting>
  <conditionalFormatting sqref="N26">
    <cfRule type="expression" dxfId="105" priority="19">
      <formula>D26=""</formula>
    </cfRule>
    <cfRule type="expression" dxfId="104" priority="20">
      <formula>N26/D26&gt;=0.75</formula>
    </cfRule>
    <cfRule type="expression" dxfId="103" priority="21">
      <formula>N26/D26&gt;=0.65</formula>
    </cfRule>
    <cfRule type="expression" dxfId="102" priority="22">
      <formula>N26/D26&gt;=0</formula>
    </cfRule>
  </conditionalFormatting>
  <conditionalFormatting sqref="O26">
    <cfRule type="expression" dxfId="101" priority="15">
      <formula>E26=""</formula>
    </cfRule>
    <cfRule type="expression" dxfId="100" priority="16">
      <formula>O26/E26&gt;=0.75</formula>
    </cfRule>
    <cfRule type="expression" dxfId="99" priority="17">
      <formula>O26/E26&gt;=0.65</formula>
    </cfRule>
    <cfRule type="expression" dxfId="98" priority="18">
      <formula>O26/E26&gt;=0</formula>
    </cfRule>
  </conditionalFormatting>
  <conditionalFormatting sqref="P26">
    <cfRule type="expression" dxfId="97" priority="11">
      <formula>F26=""</formula>
    </cfRule>
    <cfRule type="expression" dxfId="96" priority="12">
      <formula>P26/F26&gt;=0.75</formula>
    </cfRule>
    <cfRule type="expression" dxfId="95" priority="13">
      <formula>P26/F26&gt;=0.65</formula>
    </cfRule>
    <cfRule type="expression" dxfId="94" priority="14">
      <formula>P26/F26&gt;=0</formula>
    </cfRule>
  </conditionalFormatting>
  <conditionalFormatting sqref="Q26:S26">
    <cfRule type="expression" dxfId="93" priority="7">
      <formula>G26=""</formula>
    </cfRule>
    <cfRule type="expression" dxfId="92" priority="8">
      <formula>Q26/G26&gt;=0.75</formula>
    </cfRule>
    <cfRule type="expression" dxfId="91" priority="9">
      <formula>Q26/G26&gt;=0.65</formula>
    </cfRule>
    <cfRule type="expression" dxfId="90" priority="10">
      <formula>Q26/G26&gt;=0</formula>
    </cfRule>
  </conditionalFormatting>
  <conditionalFormatting sqref="C27:F27">
    <cfRule type="containsBlanks" dxfId="89" priority="6">
      <formula>LEN(TRIM(C27))=0</formula>
    </cfRule>
  </conditionalFormatting>
  <conditionalFormatting sqref="M29:P29">
    <cfRule type="expression" dxfId="88" priority="2">
      <formula>C29=""</formula>
    </cfRule>
    <cfRule type="expression" dxfId="87" priority="3">
      <formula>M29/C29&gt;=0.75</formula>
    </cfRule>
    <cfRule type="expression" dxfId="86" priority="4">
      <formula>M29/C29&gt;=0.65</formula>
    </cfRule>
    <cfRule type="expression" dxfId="85" priority="5">
      <formula>M29/C29&gt;=0</formula>
    </cfRule>
  </conditionalFormatting>
  <conditionalFormatting sqref="B8:B35">
    <cfRule type="containsBlanks" dxfId="84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9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0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Grid'!B:B,MATCH('1'!A1,'Point Grid'!A:A,0))</f>
        <v>2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26"/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38" t="s">
        <v>2</v>
      </c>
      <c r="B6" s="29" t="s">
        <v>88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 t="s">
        <v>58</v>
      </c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38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59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0.25</v>
      </c>
      <c r="B11" s="29" t="s">
        <v>60</v>
      </c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38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8" t="s">
        <v>4</v>
      </c>
      <c r="B14" s="29" t="s">
        <v>61</v>
      </c>
      <c r="C14" s="29"/>
      <c r="D14" s="29"/>
      <c r="E14" s="29"/>
      <c r="F14" s="29"/>
      <c r="G14" s="29"/>
      <c r="H14" s="29"/>
      <c r="I14" s="34"/>
    </row>
    <row r="15" spans="1:9" ht="15.75" thickBot="1" x14ac:dyDescent="0.3">
      <c r="A15" s="9">
        <f>INDEX('Point Grid'!$C$8:$I$35,MATCH($A$1,'Point Grid'!$A$8:$A$35,0),MATCH(A14,'Point Grid'!$C$7:$I$7,0))</f>
        <v>0.75</v>
      </c>
      <c r="B15" s="29" t="s">
        <v>60</v>
      </c>
      <c r="C15" s="29"/>
      <c r="D15" s="29"/>
      <c r="E15" s="29"/>
      <c r="F15" s="29"/>
      <c r="G15" s="29"/>
      <c r="H15" s="29"/>
      <c r="I15" s="34"/>
    </row>
    <row r="16" spans="1: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8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8" t="s">
        <v>5</v>
      </c>
      <c r="B18" s="29" t="s">
        <v>62</v>
      </c>
      <c r="C18" s="29"/>
      <c r="D18" s="29"/>
      <c r="E18" s="29"/>
      <c r="F18" s="29"/>
      <c r="G18" s="29"/>
      <c r="H18" s="29"/>
      <c r="I18" s="34"/>
    </row>
    <row r="19" spans="1:9" ht="15.75" thickBot="1" x14ac:dyDescent="0.3">
      <c r="A19" s="9">
        <f>INDEX('Point Grid'!$C$8:$I$35,MATCH($A$1,'Point Grid'!$A$8:$A$35,0),MATCH(A18,'Point Grid'!$C$7:$I$7,0))</f>
        <v>0.5</v>
      </c>
      <c r="B19" s="29" t="s">
        <v>63</v>
      </c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</row>
    <row r="21" spans="1:9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9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1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64</v>
      </c>
      <c r="C6" s="29"/>
      <c r="D6" s="43"/>
      <c r="E6" s="43"/>
      <c r="F6" s="43"/>
      <c r="G6" s="43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</row>
    <row r="8" spans="1:9" ht="15.75" thickBot="1" x14ac:dyDescent="0.3">
      <c r="A8" s="5"/>
      <c r="B8" s="29"/>
      <c r="C8" s="29"/>
      <c r="D8" s="44"/>
      <c r="E8" s="44"/>
      <c r="F8" s="44"/>
      <c r="G8" s="44"/>
      <c r="H8" s="29"/>
      <c r="I8" s="34"/>
    </row>
    <row r="9" spans="1:9" x14ac:dyDescent="0.25">
      <c r="A9" s="29"/>
      <c r="B9" s="29"/>
      <c r="C9" s="29"/>
      <c r="D9" s="44"/>
      <c r="E9" s="44"/>
      <c r="F9" s="44"/>
      <c r="G9" s="44"/>
      <c r="H9" s="29"/>
      <c r="I9" s="34"/>
    </row>
    <row r="10" spans="1:9" x14ac:dyDescent="0.25">
      <c r="A10" s="38" t="s">
        <v>3</v>
      </c>
      <c r="B10" s="29" t="s">
        <v>65</v>
      </c>
      <c r="C10" s="29"/>
      <c r="D10" s="44"/>
      <c r="E10" s="45"/>
      <c r="F10" s="45"/>
      <c r="G10" s="44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44"/>
      <c r="B14" s="29"/>
      <c r="C14" s="29"/>
      <c r="D14" s="29"/>
      <c r="E14" s="29"/>
      <c r="F14" s="29"/>
      <c r="G14" s="29"/>
      <c r="H14" s="29"/>
      <c r="I14" s="34"/>
    </row>
    <row r="15" spans="1:9" x14ac:dyDescent="0.25">
      <c r="A15" s="24"/>
      <c r="B15" s="29"/>
      <c r="C15" s="29"/>
      <c r="D15" s="29"/>
      <c r="E15" s="29"/>
      <c r="F15" s="29"/>
      <c r="G15" s="29"/>
      <c r="H15" s="29"/>
      <c r="I15" s="34"/>
    </row>
    <row r="16" spans="1:9" x14ac:dyDescent="0.25">
      <c r="A16" s="2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46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46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41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9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Grid'!B:B,MATCH('3'!A1,'Point Grid'!A:A,0))</f>
        <v>1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276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277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1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9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 t="s">
        <v>67</v>
      </c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Grid'!B:B,MATCH('3'!A1,'Point Grid'!A:A,0))</f>
        <v>1</v>
      </c>
      <c r="B4" s="29" t="s">
        <v>66</v>
      </c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68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184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41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</row>
    <row r="15" spans="1:9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</row>
    <row r="16" spans="1: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69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435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9" t="s">
        <v>70</v>
      </c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9" x14ac:dyDescent="0.25">
      <c r="A15" s="33"/>
      <c r="B15" s="29"/>
      <c r="C15" s="29"/>
      <c r="D15" s="29"/>
      <c r="E15" s="29"/>
      <c r="F15" s="29"/>
      <c r="G15" s="29"/>
      <c r="H15" s="29"/>
      <c r="I15" s="34"/>
    </row>
    <row r="16" spans="1:9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71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72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8" t="s">
        <v>4</v>
      </c>
      <c r="B14" s="29" t="s">
        <v>73</v>
      </c>
      <c r="C14" s="29"/>
      <c r="D14" s="29"/>
      <c r="E14" s="29"/>
      <c r="F14" s="29"/>
      <c r="G14" s="29"/>
      <c r="H14" s="29"/>
      <c r="I14" s="34"/>
    </row>
    <row r="15" spans="1:9" ht="15.75" thickBot="1" x14ac:dyDescent="0.3">
      <c r="A15" s="9">
        <f>INDEX('Point Grid'!$C$8:$I$35,MATCH($A$1,'Point Grid'!$A$8:$A$35,0),MATCH(A14,'Point Grid'!$C$7:$I$7,0))</f>
        <v>1</v>
      </c>
      <c r="B15" s="29" t="s">
        <v>74</v>
      </c>
      <c r="C15" s="29"/>
      <c r="D15" s="29"/>
      <c r="E15" s="29"/>
      <c r="F15" s="29"/>
      <c r="G15" s="29"/>
      <c r="H15" s="29"/>
      <c r="I15" s="34"/>
    </row>
    <row r="16" spans="1: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8" t="s">
        <v>5</v>
      </c>
      <c r="B18" s="29" t="s">
        <v>75</v>
      </c>
      <c r="C18" s="29"/>
      <c r="D18" s="29"/>
      <c r="E18" s="29"/>
      <c r="F18" s="29"/>
      <c r="G18" s="29"/>
      <c r="H18" s="29"/>
      <c r="I18" s="34"/>
    </row>
    <row r="19" spans="1:9" ht="15.75" thickBot="1" x14ac:dyDescent="0.3">
      <c r="A19" s="9">
        <f>INDEX('Point Grid'!$C$8:$I$35,MATCH($A$1,'Point Grid'!$A$8:$A$35,0),MATCH(A18,'Point Grid'!$C$7:$I$7,0))</f>
        <v>0.5</v>
      </c>
      <c r="B19" s="29" t="s">
        <v>76</v>
      </c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</row>
    <row r="21" spans="1:9" x14ac:dyDescent="0.25">
      <c r="A21" s="33"/>
      <c r="B21" s="80" t="s">
        <v>77</v>
      </c>
      <c r="C21" s="74" t="s">
        <v>80</v>
      </c>
      <c r="D21" s="73" t="s">
        <v>81</v>
      </c>
      <c r="E21" s="29"/>
      <c r="F21" s="29"/>
      <c r="G21" s="29"/>
      <c r="H21" s="29"/>
      <c r="I21" s="34"/>
    </row>
    <row r="22" spans="1:9" x14ac:dyDescent="0.25">
      <c r="A22" s="33"/>
      <c r="B22" s="81" t="s">
        <v>78</v>
      </c>
      <c r="C22" s="45">
        <v>100</v>
      </c>
      <c r="D22" s="83">
        <v>900</v>
      </c>
      <c r="E22" s="29"/>
      <c r="F22" s="29"/>
      <c r="G22" s="29"/>
      <c r="H22" s="29"/>
      <c r="I22" s="34"/>
    </row>
    <row r="23" spans="1:9" x14ac:dyDescent="0.25">
      <c r="A23" s="33"/>
      <c r="B23" s="82" t="s">
        <v>79</v>
      </c>
      <c r="C23" s="84">
        <v>2000</v>
      </c>
      <c r="D23" s="85">
        <v>15000</v>
      </c>
      <c r="E23" s="29"/>
      <c r="F23" s="29"/>
      <c r="G23" s="29"/>
      <c r="H23" s="29"/>
      <c r="I23" s="34"/>
    </row>
    <row r="24" spans="1: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1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82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1.5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30" t="s">
        <v>83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29"/>
      <c r="B13" s="29"/>
      <c r="C13" s="29"/>
      <c r="D13" s="29"/>
      <c r="E13" s="29"/>
      <c r="F13" s="29"/>
      <c r="G13" s="29"/>
      <c r="H13" s="29"/>
      <c r="I13" s="34"/>
    </row>
    <row r="14" spans="1:9" ht="15.75" thickBot="1" x14ac:dyDescent="0.3">
      <c r="A14" s="35"/>
      <c r="B14" s="36"/>
      <c r="C14" s="36"/>
      <c r="D14" s="36"/>
      <c r="E14" s="36"/>
      <c r="F14" s="36"/>
      <c r="G14" s="36"/>
      <c r="H14" s="36"/>
      <c r="I14" s="37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1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9" width="9.42578125" style="32" customWidth="1"/>
    <col min="10" max="16384" width="9.140625" style="39"/>
  </cols>
  <sheetData>
    <row r="1" spans="1:13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  <c r="K1" s="32"/>
      <c r="L1" s="32"/>
      <c r="M1" s="32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 s="32"/>
      <c r="L2" s="32"/>
      <c r="M2" s="32"/>
    </row>
    <row r="3" spans="1:13" x14ac:dyDescent="0.25">
      <c r="A3" s="8" t="s">
        <v>13</v>
      </c>
      <c r="B3" s="30"/>
      <c r="C3" s="30"/>
      <c r="D3" s="30"/>
      <c r="E3" s="30"/>
      <c r="F3" s="30"/>
      <c r="G3" s="30"/>
      <c r="H3" s="30"/>
      <c r="I3" s="40"/>
      <c r="K3" s="32"/>
      <c r="L3" s="32"/>
      <c r="M3" s="32"/>
    </row>
    <row r="4" spans="1:13" x14ac:dyDescent="0.25">
      <c r="A4" s="9">
        <f>INDEX('Point Grid'!B:B,MATCH($A$1,'Point Grid'!A:A,0))</f>
        <v>0.75</v>
      </c>
      <c r="B4" s="30"/>
      <c r="C4" s="30"/>
      <c r="D4" s="30"/>
      <c r="E4" s="30"/>
      <c r="F4" s="30"/>
      <c r="G4" s="30"/>
      <c r="H4" s="30"/>
      <c r="I4" s="40"/>
      <c r="K4" s="32"/>
      <c r="L4" s="32"/>
      <c r="M4" s="32"/>
    </row>
    <row r="5" spans="1:13" x14ac:dyDescent="0.25">
      <c r="A5" s="33"/>
      <c r="B5" s="30"/>
      <c r="C5" s="30"/>
      <c r="D5" s="30"/>
      <c r="E5" s="30"/>
      <c r="F5" s="30"/>
      <c r="G5" s="30"/>
      <c r="H5" s="30"/>
      <c r="I5" s="40"/>
      <c r="K5" s="32"/>
      <c r="L5" s="32"/>
      <c r="M5" s="32"/>
    </row>
    <row r="6" spans="1:13" x14ac:dyDescent="0.25">
      <c r="A6" s="38" t="s">
        <v>2</v>
      </c>
      <c r="B6" s="30" t="s">
        <v>165</v>
      </c>
      <c r="C6" s="30"/>
      <c r="D6" s="30"/>
      <c r="E6" s="30"/>
      <c r="F6" s="30"/>
      <c r="G6" s="30"/>
      <c r="H6" s="30"/>
      <c r="I6" s="40"/>
      <c r="K6" s="32"/>
      <c r="L6" s="32"/>
      <c r="M6" s="32"/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30" t="s">
        <v>166</v>
      </c>
      <c r="C7" s="30"/>
      <c r="D7" s="30"/>
      <c r="E7" s="30"/>
      <c r="F7" s="30"/>
      <c r="G7" s="30"/>
      <c r="H7" s="30"/>
      <c r="I7" s="40"/>
      <c r="K7" s="32"/>
      <c r="L7" s="32"/>
      <c r="M7" s="32"/>
    </row>
    <row r="8" spans="1:13" ht="15.75" thickBot="1" x14ac:dyDescent="0.3">
      <c r="A8" s="5"/>
      <c r="B8" s="41"/>
      <c r="C8" s="41"/>
      <c r="D8" s="41"/>
      <c r="E8" s="30"/>
      <c r="F8" s="30"/>
      <c r="G8" s="30"/>
      <c r="H8" s="30"/>
      <c r="I8" s="40"/>
      <c r="K8" s="32"/>
      <c r="L8" s="32"/>
      <c r="M8" s="32"/>
    </row>
    <row r="9" spans="1:13" x14ac:dyDescent="0.25">
      <c r="A9" s="25"/>
      <c r="B9" s="41"/>
      <c r="C9" s="41"/>
      <c r="D9" s="41"/>
      <c r="E9" s="30"/>
      <c r="F9" s="30"/>
      <c r="G9" s="30"/>
      <c r="H9" s="30"/>
      <c r="I9" s="40"/>
      <c r="K9" s="32"/>
      <c r="L9" s="32"/>
      <c r="M9" s="32"/>
    </row>
    <row r="10" spans="1:13" x14ac:dyDescent="0.25">
      <c r="A10" s="33"/>
      <c r="B10" s="30"/>
      <c r="C10" s="30"/>
      <c r="D10" s="30"/>
      <c r="E10" s="30"/>
      <c r="F10" s="30"/>
      <c r="G10" s="30"/>
      <c r="H10" s="30"/>
      <c r="I10" s="40"/>
      <c r="K10" s="32"/>
      <c r="L10" s="32"/>
      <c r="M10" s="32"/>
    </row>
    <row r="11" spans="1:13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K11" s="32"/>
      <c r="L11" s="32"/>
      <c r="M11" s="32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1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0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10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0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0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</row>
    <row r="5" spans="1:10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10" x14ac:dyDescent="0.25">
      <c r="A6" s="38" t="s">
        <v>2</v>
      </c>
      <c r="B6" s="52" t="s">
        <v>185</v>
      </c>
      <c r="C6" s="50"/>
      <c r="D6" s="50"/>
      <c r="E6" s="50"/>
      <c r="F6" s="50"/>
      <c r="G6" s="50"/>
      <c r="H6" s="50"/>
      <c r="I6" s="34"/>
      <c r="J6" s="48"/>
    </row>
    <row r="7" spans="1:10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</row>
    <row r="8" spans="1:10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</row>
    <row r="9" spans="1:10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</row>
    <row r="10" spans="1:10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</row>
    <row r="11" spans="1:10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13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59" t="s">
        <v>30</v>
      </c>
      <c r="L1" s="262"/>
    </row>
    <row r="2" spans="1:13" ht="15" customHeight="1" x14ac:dyDescent="0.25">
      <c r="A2" s="33"/>
      <c r="B2" s="29"/>
      <c r="C2" s="29"/>
      <c r="D2" s="29"/>
      <c r="E2" s="29"/>
      <c r="F2" s="29"/>
      <c r="G2" s="29"/>
      <c r="H2" s="41"/>
      <c r="I2" s="41"/>
      <c r="J2" s="41"/>
      <c r="K2" s="29"/>
      <c r="L2" s="34"/>
    </row>
    <row r="3" spans="1:13" ht="15" customHeight="1" x14ac:dyDescent="0.25">
      <c r="A3" s="8" t="s">
        <v>13</v>
      </c>
      <c r="B3" s="29"/>
      <c r="C3" s="29"/>
      <c r="D3" s="29"/>
      <c r="E3" s="29"/>
      <c r="F3" s="29"/>
      <c r="G3" s="29"/>
      <c r="H3" s="41"/>
      <c r="I3" s="41"/>
      <c r="J3" s="41"/>
      <c r="K3" s="29"/>
      <c r="L3" s="34"/>
    </row>
    <row r="4" spans="1:13" ht="15" customHeight="1" x14ac:dyDescent="0.25">
      <c r="A4" s="9">
        <f>INDEX('Point Grid'!B:B,MATCH($A$1,'Point Grid'!A:A,0))</f>
        <v>4.5</v>
      </c>
      <c r="B4" s="247" t="s">
        <v>407</v>
      </c>
      <c r="C4" s="29"/>
      <c r="D4" s="29"/>
      <c r="E4" s="29"/>
      <c r="F4" s="29"/>
      <c r="G4" s="29"/>
      <c r="H4" s="41"/>
      <c r="I4" s="41"/>
      <c r="J4" s="41"/>
      <c r="K4" s="29"/>
      <c r="L4" s="34"/>
      <c r="M4"/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41"/>
      <c r="I5" s="41"/>
      <c r="J5" s="41"/>
      <c r="K5" s="29"/>
      <c r="L5" s="34"/>
      <c r="M5"/>
    </row>
    <row r="6" spans="1:13" ht="15" customHeight="1" x14ac:dyDescent="0.25">
      <c r="A6" s="38" t="s">
        <v>2</v>
      </c>
      <c r="B6" s="29" t="s">
        <v>356</v>
      </c>
      <c r="C6" s="29"/>
      <c r="D6" s="29"/>
      <c r="E6" s="29"/>
      <c r="F6" s="29"/>
      <c r="G6" s="29"/>
      <c r="H6" s="41"/>
      <c r="I6" s="41"/>
      <c r="J6" s="41"/>
      <c r="K6" s="29"/>
      <c r="L6" s="34"/>
      <c r="M6"/>
    </row>
    <row r="7" spans="1:13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41"/>
      <c r="I7" s="41"/>
      <c r="J7" s="41"/>
      <c r="K7" s="29"/>
      <c r="L7" s="34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41"/>
      <c r="I8" s="41"/>
      <c r="J8" s="41"/>
      <c r="K8" s="29"/>
      <c r="L8" s="34"/>
    </row>
    <row r="9" spans="1:13" ht="15" customHeight="1" x14ac:dyDescent="0.25">
      <c r="A9" s="41"/>
      <c r="B9" s="29"/>
      <c r="C9" s="29"/>
      <c r="D9" s="29"/>
      <c r="E9" s="29"/>
      <c r="F9" s="29"/>
      <c r="G9" s="29"/>
      <c r="H9" s="41"/>
      <c r="I9" s="41"/>
      <c r="J9" s="41"/>
      <c r="K9" s="29"/>
      <c r="L9" s="34"/>
    </row>
    <row r="10" spans="1:13" ht="15" customHeight="1" x14ac:dyDescent="0.25">
      <c r="A10" s="38" t="s">
        <v>3</v>
      </c>
      <c r="B10" s="29" t="s">
        <v>357</v>
      </c>
      <c r="C10" s="29"/>
      <c r="D10" s="29"/>
      <c r="E10" s="29"/>
      <c r="F10" s="29"/>
      <c r="G10" s="29"/>
      <c r="H10" s="41"/>
      <c r="I10" s="41"/>
      <c r="J10" s="41"/>
      <c r="K10" s="29"/>
      <c r="L10" s="34"/>
    </row>
    <row r="11" spans="1:13" ht="15" customHeight="1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41"/>
      <c r="I11" s="41"/>
      <c r="J11" s="41"/>
      <c r="K11" s="29"/>
      <c r="L11" s="34"/>
    </row>
    <row r="12" spans="1:13" ht="15" customHeight="1" thickBot="1" x14ac:dyDescent="0.3">
      <c r="A12" s="5"/>
      <c r="B12" s="29"/>
      <c r="C12" s="29"/>
      <c r="D12" s="29"/>
      <c r="E12" s="29"/>
      <c r="F12" s="29"/>
      <c r="G12" s="29"/>
      <c r="H12" s="41"/>
      <c r="I12" s="41"/>
      <c r="J12" s="41"/>
      <c r="K12" s="29"/>
      <c r="L12" s="34"/>
    </row>
    <row r="13" spans="1:13" ht="15" customHeight="1" x14ac:dyDescent="0.25">
      <c r="A13" s="41"/>
      <c r="B13" s="29"/>
      <c r="C13" s="29"/>
      <c r="D13" s="29"/>
      <c r="E13" s="29"/>
      <c r="F13" s="29"/>
      <c r="G13" s="29"/>
      <c r="H13" s="41"/>
      <c r="I13" s="41"/>
      <c r="J13" s="41"/>
      <c r="K13" s="29"/>
      <c r="L13" s="34"/>
    </row>
    <row r="14" spans="1:13" ht="15" customHeight="1" x14ac:dyDescent="0.25">
      <c r="A14" s="38" t="s">
        <v>4</v>
      </c>
      <c r="B14" s="29" t="s">
        <v>358</v>
      </c>
      <c r="C14" s="29"/>
      <c r="D14" s="29"/>
      <c r="E14" s="29"/>
      <c r="F14" s="29"/>
      <c r="G14" s="29"/>
      <c r="H14" s="41"/>
      <c r="I14" s="41"/>
      <c r="J14" s="41"/>
      <c r="K14" s="29"/>
      <c r="L14" s="34"/>
    </row>
    <row r="15" spans="1:13" ht="15" customHeight="1" thickBot="1" x14ac:dyDescent="0.3">
      <c r="A15" s="9">
        <f>INDEX('Point Grid'!$C$8:$I$35,MATCH($A$1,'Point Grid'!$A$8:$A$35,0),MATCH(A14,'Point Grid'!$C$7:$I$7,0))</f>
        <v>0.75</v>
      </c>
      <c r="B15" s="29"/>
      <c r="C15" s="29"/>
      <c r="D15" s="29"/>
      <c r="E15" s="29"/>
      <c r="F15" s="29"/>
      <c r="G15" s="29"/>
      <c r="H15" s="41"/>
      <c r="I15" s="41"/>
      <c r="J15" s="41"/>
      <c r="K15" s="29"/>
      <c r="L15" s="34"/>
    </row>
    <row r="16" spans="1:13" ht="15" customHeight="1" thickBot="1" x14ac:dyDescent="0.3">
      <c r="A16" s="5"/>
      <c r="B16" s="29"/>
      <c r="C16" s="29"/>
      <c r="D16" s="29"/>
      <c r="E16" s="29"/>
      <c r="F16" s="29"/>
      <c r="G16" s="29"/>
      <c r="H16" s="41"/>
      <c r="I16" s="41"/>
      <c r="J16" s="41"/>
      <c r="K16" s="29"/>
      <c r="L16" s="34"/>
    </row>
    <row r="17" spans="1:13" ht="15" customHeight="1" x14ac:dyDescent="0.25">
      <c r="A17" s="41"/>
      <c r="B17" s="29"/>
      <c r="C17" s="29"/>
      <c r="D17" s="29"/>
      <c r="E17" s="29"/>
      <c r="F17" s="29"/>
      <c r="G17" s="29"/>
      <c r="H17" s="41"/>
      <c r="I17" s="41"/>
      <c r="J17" s="41"/>
      <c r="K17" s="29"/>
      <c r="L17" s="34"/>
      <c r="M17" s="137"/>
    </row>
    <row r="18" spans="1:13" ht="15" customHeight="1" x14ac:dyDescent="0.25">
      <c r="A18" s="38" t="s">
        <v>5</v>
      </c>
      <c r="B18" s="29" t="s">
        <v>359</v>
      </c>
      <c r="C18" s="29"/>
      <c r="D18" s="29"/>
      <c r="E18" s="29"/>
      <c r="F18" s="29"/>
      <c r="G18" s="29"/>
      <c r="H18" s="41"/>
      <c r="I18" s="41"/>
      <c r="J18" s="41"/>
      <c r="K18" s="29"/>
      <c r="L18" s="34"/>
      <c r="M18" s="137"/>
    </row>
    <row r="19" spans="1:13" ht="15" customHeight="1" thickBot="1" x14ac:dyDescent="0.3">
      <c r="A19" s="9">
        <f>INDEX('Point Grid'!$C$8:$I$35,MATCH($A$1,'Point Grid'!$A$8:$A$35,0),MATCH(A18,'Point Grid'!$C$7:$I$7,0))</f>
        <v>0.75</v>
      </c>
      <c r="B19" s="29" t="s">
        <v>360</v>
      </c>
      <c r="C19" s="29"/>
      <c r="D19" s="29"/>
      <c r="E19" s="29"/>
      <c r="F19" s="29"/>
      <c r="G19" s="29"/>
      <c r="H19" s="41"/>
      <c r="I19" s="41"/>
      <c r="J19" s="41"/>
      <c r="K19" s="29"/>
      <c r="L19" s="34"/>
      <c r="M19"/>
    </row>
    <row r="20" spans="1:13" ht="15" customHeight="1" thickBot="1" x14ac:dyDescent="0.3">
      <c r="A20" s="5"/>
      <c r="B20" s="29"/>
      <c r="C20" s="29"/>
      <c r="D20" s="29"/>
      <c r="E20" s="29"/>
      <c r="F20" s="29"/>
      <c r="G20" s="29"/>
      <c r="H20" s="41"/>
      <c r="I20" s="41"/>
      <c r="J20" s="41"/>
      <c r="K20" s="29"/>
      <c r="L20" s="34"/>
      <c r="M20"/>
    </row>
    <row r="21" spans="1:13" ht="15" customHeight="1" x14ac:dyDescent="0.25">
      <c r="A21" s="41"/>
      <c r="B21" s="29"/>
      <c r="C21" s="29"/>
      <c r="D21" s="29"/>
      <c r="E21" s="29"/>
      <c r="F21" s="29"/>
      <c r="G21" s="29"/>
      <c r="H21" s="41"/>
      <c r="I21" s="41"/>
      <c r="J21" s="41"/>
      <c r="K21" s="29"/>
      <c r="L21" s="34"/>
      <c r="M21"/>
    </row>
    <row r="22" spans="1:13" ht="15" customHeight="1" x14ac:dyDescent="0.25">
      <c r="A22" s="38" t="s">
        <v>6</v>
      </c>
      <c r="B22" s="29" t="s">
        <v>361</v>
      </c>
      <c r="C22" s="29"/>
      <c r="D22" s="29"/>
      <c r="E22" s="29"/>
      <c r="F22" s="29"/>
      <c r="G22" s="29"/>
      <c r="H22" s="41"/>
      <c r="I22" s="41"/>
      <c r="J22" s="41"/>
      <c r="K22" s="29"/>
      <c r="L22" s="34"/>
      <c r="M22"/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362</v>
      </c>
      <c r="C23" s="29"/>
      <c r="D23" s="29"/>
      <c r="E23" s="29"/>
      <c r="F23" s="29"/>
      <c r="G23" s="29"/>
      <c r="H23" s="41"/>
      <c r="I23" s="41"/>
      <c r="J23" s="41"/>
      <c r="K23" s="29"/>
      <c r="L23" s="34"/>
      <c r="M23"/>
    </row>
    <row r="24" spans="1:13" ht="15" customHeight="1" thickBot="1" x14ac:dyDescent="0.3">
      <c r="A24" s="5"/>
      <c r="B24" s="29"/>
      <c r="C24" s="29"/>
      <c r="D24" s="29"/>
      <c r="E24" s="29"/>
      <c r="F24" s="29"/>
      <c r="G24" s="29"/>
      <c r="H24" s="41"/>
      <c r="I24" s="41"/>
      <c r="J24" s="41"/>
      <c r="K24" s="29"/>
      <c r="L24" s="34"/>
      <c r="M24"/>
    </row>
    <row r="25" spans="1:13" ht="15" customHeight="1" x14ac:dyDescent="0.25">
      <c r="A25" s="41"/>
      <c r="B25" s="29"/>
      <c r="C25" s="29"/>
      <c r="D25" s="29"/>
      <c r="E25" s="29"/>
      <c r="F25" s="29"/>
      <c r="G25" s="29"/>
      <c r="H25" s="41"/>
      <c r="I25" s="41"/>
      <c r="J25" s="41"/>
      <c r="K25" s="29"/>
      <c r="L25" s="34"/>
      <c r="M25"/>
    </row>
    <row r="26" spans="1:13" ht="15" customHeight="1" x14ac:dyDescent="0.25">
      <c r="A26" s="41"/>
      <c r="B26" s="218" t="s">
        <v>363</v>
      </c>
      <c r="C26" s="103"/>
      <c r="D26" s="103"/>
      <c r="E26" s="103"/>
      <c r="F26" s="226" t="s">
        <v>364</v>
      </c>
      <c r="G26" s="103"/>
      <c r="H26" s="103"/>
      <c r="I26" s="103"/>
      <c r="J26" s="217"/>
      <c r="K26" s="217"/>
      <c r="L26" s="240"/>
      <c r="M26"/>
    </row>
    <row r="27" spans="1:13" ht="15" customHeight="1" x14ac:dyDescent="0.25">
      <c r="A27" s="41"/>
      <c r="B27" s="205" t="s">
        <v>353</v>
      </c>
      <c r="C27" s="205" t="s">
        <v>354</v>
      </c>
      <c r="D27" s="115" t="s">
        <v>355</v>
      </c>
      <c r="E27" s="115"/>
      <c r="F27" s="115"/>
      <c r="G27" s="115"/>
      <c r="H27" s="115"/>
      <c r="I27" s="115"/>
      <c r="J27" s="227" t="s">
        <v>365</v>
      </c>
      <c r="K27" s="223" t="s">
        <v>366</v>
      </c>
      <c r="L27" s="241" t="s">
        <v>367</v>
      </c>
      <c r="M27"/>
    </row>
    <row r="28" spans="1:13" ht="15" customHeight="1" x14ac:dyDescent="0.25">
      <c r="A28" s="41"/>
      <c r="B28" s="228" t="s">
        <v>368</v>
      </c>
      <c r="C28" s="228" t="s">
        <v>369</v>
      </c>
      <c r="D28" s="229" t="s">
        <v>370</v>
      </c>
      <c r="E28" s="105"/>
      <c r="F28" s="60"/>
      <c r="G28" s="60"/>
      <c r="H28" s="60"/>
      <c r="I28" s="60"/>
      <c r="J28" s="106">
        <v>143000</v>
      </c>
      <c r="K28" s="219">
        <v>148720</v>
      </c>
      <c r="L28" s="242" t="s">
        <v>87</v>
      </c>
      <c r="M28"/>
    </row>
    <row r="29" spans="1:13" ht="15" customHeight="1" x14ac:dyDescent="0.25">
      <c r="A29" s="41"/>
      <c r="B29" s="230" t="s">
        <v>368</v>
      </c>
      <c r="C29" s="230" t="s">
        <v>371</v>
      </c>
      <c r="D29" s="231" t="s">
        <v>372</v>
      </c>
      <c r="E29" s="121"/>
      <c r="F29" s="186"/>
      <c r="G29" s="186"/>
      <c r="H29" s="186"/>
      <c r="I29" s="186"/>
      <c r="J29" s="214">
        <v>7150</v>
      </c>
      <c r="K29" s="150">
        <v>5863</v>
      </c>
      <c r="L29" s="242" t="s">
        <v>373</v>
      </c>
      <c r="M29"/>
    </row>
    <row r="30" spans="1:13" ht="15" customHeight="1" x14ac:dyDescent="0.25">
      <c r="A30" s="41"/>
      <c r="B30" s="232" t="s">
        <v>368</v>
      </c>
      <c r="C30" s="233" t="s">
        <v>374</v>
      </c>
      <c r="D30" s="234" t="s">
        <v>375</v>
      </c>
      <c r="E30" s="61"/>
      <c r="F30" s="61"/>
      <c r="G30" s="61"/>
      <c r="H30" s="61"/>
      <c r="I30" s="61"/>
      <c r="J30" s="109">
        <v>28600</v>
      </c>
      <c r="K30" s="151">
        <v>28886</v>
      </c>
      <c r="L30" s="243" t="s">
        <v>376</v>
      </c>
      <c r="M30"/>
    </row>
    <row r="31" spans="1:13" ht="15" customHeight="1" x14ac:dyDescent="0.25">
      <c r="A31" s="41"/>
      <c r="B31" s="58"/>
      <c r="C31" s="58"/>
      <c r="D31" s="58"/>
      <c r="E31" s="235" t="s">
        <v>377</v>
      </c>
      <c r="F31" s="58"/>
      <c r="G31" s="58"/>
      <c r="H31" s="58"/>
      <c r="I31" s="235"/>
      <c r="J31" s="205" t="s">
        <v>378</v>
      </c>
      <c r="K31" s="205" t="s">
        <v>379</v>
      </c>
      <c r="L31" s="241" t="s">
        <v>380</v>
      </c>
      <c r="M31"/>
    </row>
    <row r="32" spans="1:13" ht="15" customHeight="1" x14ac:dyDescent="0.25">
      <c r="A32" s="41"/>
      <c r="B32" s="58"/>
      <c r="C32" s="58"/>
      <c r="D32" s="58"/>
      <c r="E32" s="58"/>
      <c r="F32" s="58"/>
      <c r="G32" s="58"/>
      <c r="H32" s="58"/>
      <c r="I32" s="58"/>
      <c r="J32" s="103"/>
      <c r="K32" s="103"/>
      <c r="L32" s="244"/>
      <c r="M32"/>
    </row>
    <row r="33" spans="1:13" ht="15" customHeight="1" x14ac:dyDescent="0.25">
      <c r="A33" s="41"/>
      <c r="B33" s="218" t="s">
        <v>381</v>
      </c>
      <c r="C33" s="103"/>
      <c r="D33" s="103"/>
      <c r="E33" s="103"/>
      <c r="F33" s="218" t="s">
        <v>382</v>
      </c>
      <c r="G33" s="103"/>
      <c r="H33" s="103"/>
      <c r="I33" s="103"/>
      <c r="J33" s="217"/>
      <c r="K33" s="217"/>
      <c r="L33" s="240"/>
      <c r="M33"/>
    </row>
    <row r="34" spans="1:13" ht="15" customHeight="1" x14ac:dyDescent="0.25">
      <c r="A34" s="41"/>
      <c r="B34" s="205" t="s">
        <v>353</v>
      </c>
      <c r="C34" s="205" t="s">
        <v>354</v>
      </c>
      <c r="D34" s="115" t="s">
        <v>355</v>
      </c>
      <c r="E34" s="115"/>
      <c r="F34" s="115"/>
      <c r="G34" s="115"/>
      <c r="H34" s="115"/>
      <c r="I34" s="115"/>
      <c r="J34" s="227" t="s">
        <v>365</v>
      </c>
      <c r="K34" s="223" t="s">
        <v>366</v>
      </c>
      <c r="L34" s="241" t="s">
        <v>367</v>
      </c>
      <c r="M34"/>
    </row>
    <row r="35" spans="1:13" ht="15" customHeight="1" x14ac:dyDescent="0.25">
      <c r="A35" s="41"/>
      <c r="B35" s="228" t="s">
        <v>383</v>
      </c>
      <c r="C35" s="228" t="s">
        <v>320</v>
      </c>
      <c r="D35" s="229" t="s">
        <v>321</v>
      </c>
      <c r="E35" s="105"/>
      <c r="F35" s="60"/>
      <c r="G35" s="60"/>
      <c r="H35" s="60"/>
      <c r="I35" s="60"/>
      <c r="J35" s="106">
        <v>541970</v>
      </c>
      <c r="K35" s="219">
        <v>460675</v>
      </c>
      <c r="L35" s="242" t="s">
        <v>84</v>
      </c>
      <c r="M35"/>
    </row>
    <row r="36" spans="1:13" ht="15" customHeight="1" x14ac:dyDescent="0.25">
      <c r="A36" s="41"/>
      <c r="B36" s="232" t="s">
        <v>383</v>
      </c>
      <c r="C36" s="232" t="s">
        <v>318</v>
      </c>
      <c r="D36" s="234" t="s">
        <v>384</v>
      </c>
      <c r="E36" s="108"/>
      <c r="F36" s="61"/>
      <c r="G36" s="61"/>
      <c r="H36" s="61"/>
      <c r="I36" s="61"/>
      <c r="J36" s="109">
        <v>108394</v>
      </c>
      <c r="K36" s="151">
        <v>106226</v>
      </c>
      <c r="L36" s="243" t="s">
        <v>385</v>
      </c>
      <c r="M36"/>
    </row>
    <row r="37" spans="1:13" ht="15" customHeight="1" x14ac:dyDescent="0.25">
      <c r="A37" s="41"/>
      <c r="B37" s="58"/>
      <c r="C37" s="58"/>
      <c r="D37" s="58"/>
      <c r="E37" s="58"/>
      <c r="F37" s="58"/>
      <c r="G37" s="58"/>
      <c r="H37" s="58"/>
      <c r="I37" s="58"/>
      <c r="J37" s="103"/>
      <c r="K37" s="103"/>
      <c r="L37" s="244"/>
      <c r="M37"/>
    </row>
    <row r="38" spans="1:13" ht="15" customHeight="1" x14ac:dyDescent="0.25">
      <c r="A38" s="41"/>
      <c r="B38" s="236" t="s">
        <v>386</v>
      </c>
      <c r="C38" s="58"/>
      <c r="D38" s="58"/>
      <c r="E38" s="58"/>
      <c r="F38" s="58"/>
      <c r="G38" s="58"/>
      <c r="H38" s="58"/>
      <c r="I38" s="58"/>
      <c r="J38" s="103"/>
      <c r="K38" s="103"/>
      <c r="L38" s="244"/>
      <c r="M38"/>
    </row>
    <row r="39" spans="1:13" ht="15" customHeight="1" x14ac:dyDescent="0.25">
      <c r="A39" s="41"/>
      <c r="B39" s="205" t="s">
        <v>353</v>
      </c>
      <c r="C39" s="205" t="s">
        <v>354</v>
      </c>
      <c r="D39" s="115" t="s">
        <v>355</v>
      </c>
      <c r="E39" s="115"/>
      <c r="F39" s="115"/>
      <c r="G39" s="115"/>
      <c r="H39" s="115"/>
      <c r="I39" s="115"/>
      <c r="J39" s="227" t="s">
        <v>365</v>
      </c>
      <c r="K39" s="223" t="s">
        <v>366</v>
      </c>
      <c r="L39" s="241" t="s">
        <v>367</v>
      </c>
      <c r="M39"/>
    </row>
    <row r="40" spans="1:13" ht="15" customHeight="1" x14ac:dyDescent="0.25">
      <c r="A40" s="41"/>
      <c r="B40" s="228" t="s">
        <v>387</v>
      </c>
      <c r="C40" s="228" t="s">
        <v>388</v>
      </c>
      <c r="D40" s="229" t="s">
        <v>389</v>
      </c>
      <c r="E40" s="105"/>
      <c r="F40" s="60"/>
      <c r="G40" s="60"/>
      <c r="H40" s="60"/>
      <c r="I40" s="60"/>
      <c r="J40" s="106">
        <v>11783</v>
      </c>
      <c r="K40" s="219">
        <v>11430</v>
      </c>
      <c r="L40" s="242" t="s">
        <v>86</v>
      </c>
      <c r="M40"/>
    </row>
    <row r="41" spans="1:13" ht="15" customHeight="1" x14ac:dyDescent="0.25">
      <c r="A41" s="41"/>
      <c r="B41" s="230" t="s">
        <v>387</v>
      </c>
      <c r="C41" s="230" t="s">
        <v>390</v>
      </c>
      <c r="D41" s="231" t="s">
        <v>391</v>
      </c>
      <c r="E41" s="121"/>
      <c r="F41" s="186"/>
      <c r="G41" s="186"/>
      <c r="H41" s="186"/>
      <c r="I41" s="186"/>
      <c r="J41" s="214">
        <v>1309</v>
      </c>
      <c r="K41" s="150">
        <v>1139</v>
      </c>
      <c r="L41" s="242" t="s">
        <v>392</v>
      </c>
      <c r="M41"/>
    </row>
    <row r="42" spans="1:13" ht="15" customHeight="1" x14ac:dyDescent="0.25">
      <c r="A42" s="41"/>
      <c r="B42" s="232" t="s">
        <v>387</v>
      </c>
      <c r="C42" s="233" t="s">
        <v>393</v>
      </c>
      <c r="D42" s="234" t="s">
        <v>394</v>
      </c>
      <c r="E42" s="61"/>
      <c r="F42" s="61"/>
      <c r="G42" s="61"/>
      <c r="H42" s="61"/>
      <c r="I42" s="61"/>
      <c r="J42" s="109">
        <v>40106</v>
      </c>
      <c r="K42" s="151">
        <v>39304</v>
      </c>
      <c r="L42" s="243" t="s">
        <v>204</v>
      </c>
      <c r="M42"/>
    </row>
    <row r="43" spans="1:13" ht="15" customHeight="1" x14ac:dyDescent="0.25">
      <c r="A43" s="41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240"/>
      <c r="M43"/>
    </row>
    <row r="44" spans="1:13" ht="15" customHeight="1" x14ac:dyDescent="0.25">
      <c r="A44" s="41"/>
      <c r="B44" s="218" t="s">
        <v>395</v>
      </c>
      <c r="C44" s="103"/>
      <c r="D44" s="103"/>
      <c r="E44" s="103"/>
      <c r="F44" s="103"/>
      <c r="G44" s="103"/>
      <c r="H44" s="103"/>
      <c r="I44" s="103"/>
      <c r="J44" s="103"/>
      <c r="K44" s="103"/>
      <c r="L44" s="240"/>
      <c r="M44"/>
    </row>
    <row r="45" spans="1:13" ht="15" customHeight="1" x14ac:dyDescent="0.25">
      <c r="A45" s="41"/>
      <c r="B45" s="205" t="s">
        <v>353</v>
      </c>
      <c r="C45" s="205" t="s">
        <v>354</v>
      </c>
      <c r="D45" s="115" t="s">
        <v>355</v>
      </c>
      <c r="E45" s="115"/>
      <c r="F45" s="115"/>
      <c r="G45" s="115"/>
      <c r="H45" s="115"/>
      <c r="I45" s="115"/>
      <c r="J45" s="227" t="s">
        <v>365</v>
      </c>
      <c r="K45" s="223" t="s">
        <v>366</v>
      </c>
      <c r="L45" s="241" t="s">
        <v>367</v>
      </c>
      <c r="M45"/>
    </row>
    <row r="46" spans="1:13" ht="15" customHeight="1" x14ac:dyDescent="0.25">
      <c r="A46" s="41"/>
      <c r="B46" s="228" t="s">
        <v>396</v>
      </c>
      <c r="C46" s="228" t="s">
        <v>396</v>
      </c>
      <c r="D46" s="229" t="s">
        <v>397</v>
      </c>
      <c r="E46" s="105"/>
      <c r="F46" s="60"/>
      <c r="G46" s="60"/>
      <c r="H46" s="60"/>
      <c r="I46" s="60"/>
      <c r="J46" s="106">
        <v>70456</v>
      </c>
      <c r="K46" s="237" t="s">
        <v>396</v>
      </c>
      <c r="L46" s="242" t="s">
        <v>398</v>
      </c>
      <c r="M46"/>
    </row>
    <row r="47" spans="1:13" ht="15" customHeight="1" x14ac:dyDescent="0.25">
      <c r="A47" s="41"/>
      <c r="B47" s="232" t="s">
        <v>396</v>
      </c>
      <c r="C47" s="232" t="s">
        <v>396</v>
      </c>
      <c r="D47" s="234" t="s">
        <v>399</v>
      </c>
      <c r="E47" s="108"/>
      <c r="F47" s="61"/>
      <c r="G47" s="61"/>
      <c r="H47" s="61"/>
      <c r="I47" s="61"/>
      <c r="J47" s="109">
        <v>37938</v>
      </c>
      <c r="K47" s="101" t="s">
        <v>396</v>
      </c>
      <c r="L47" s="243" t="s">
        <v>400</v>
      </c>
      <c r="M47"/>
    </row>
    <row r="48" spans="1:13" ht="15" customHeight="1" x14ac:dyDescent="0.25">
      <c r="A48" s="41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240"/>
      <c r="M48"/>
    </row>
    <row r="49" spans="1:13" ht="15" customHeight="1" x14ac:dyDescent="0.25">
      <c r="A49" s="41"/>
      <c r="B49" s="218" t="s">
        <v>323</v>
      </c>
      <c r="C49" s="103"/>
      <c r="D49" s="103"/>
      <c r="E49" s="103"/>
      <c r="F49" s="103"/>
      <c r="G49" s="103"/>
      <c r="H49" s="103"/>
      <c r="I49" s="103"/>
      <c r="J49" s="103"/>
      <c r="K49" s="103"/>
      <c r="L49" s="240"/>
      <c r="M49"/>
    </row>
    <row r="50" spans="1:13" ht="15" customHeight="1" x14ac:dyDescent="0.25">
      <c r="A50" s="41"/>
      <c r="B50" s="205" t="s">
        <v>353</v>
      </c>
      <c r="C50" s="205" t="s">
        <v>354</v>
      </c>
      <c r="D50" s="115" t="s">
        <v>355</v>
      </c>
      <c r="E50" s="115"/>
      <c r="F50" s="115"/>
      <c r="G50" s="115"/>
      <c r="H50" s="115"/>
      <c r="I50" s="115"/>
      <c r="J50" s="227" t="s">
        <v>365</v>
      </c>
      <c r="K50" s="223" t="s">
        <v>366</v>
      </c>
      <c r="L50" s="241" t="s">
        <v>367</v>
      </c>
      <c r="M50"/>
    </row>
    <row r="51" spans="1:13" ht="15" customHeight="1" x14ac:dyDescent="0.25">
      <c r="A51" s="41"/>
      <c r="B51" s="228" t="s">
        <v>396</v>
      </c>
      <c r="C51" s="228" t="s">
        <v>396</v>
      </c>
      <c r="D51" s="229" t="s">
        <v>401</v>
      </c>
      <c r="E51" s="105"/>
      <c r="F51" s="60"/>
      <c r="G51" s="60"/>
      <c r="H51" s="60"/>
      <c r="I51" s="60"/>
      <c r="J51" s="106">
        <v>390</v>
      </c>
      <c r="K51" s="237" t="s">
        <v>396</v>
      </c>
      <c r="L51" s="245" t="s">
        <v>402</v>
      </c>
      <c r="M51"/>
    </row>
    <row r="52" spans="1:13" ht="15" customHeight="1" x14ac:dyDescent="0.25">
      <c r="A52" s="41"/>
      <c r="B52" s="232" t="s">
        <v>396</v>
      </c>
      <c r="C52" s="232" t="s">
        <v>396</v>
      </c>
      <c r="D52" s="234" t="s">
        <v>403</v>
      </c>
      <c r="E52" s="108"/>
      <c r="F52" s="61"/>
      <c r="G52" s="61"/>
      <c r="H52" s="61"/>
      <c r="I52" s="61"/>
      <c r="J52" s="109">
        <v>260</v>
      </c>
      <c r="K52" s="101" t="s">
        <v>396</v>
      </c>
      <c r="L52" s="243" t="s">
        <v>402</v>
      </c>
      <c r="M52"/>
    </row>
    <row r="53" spans="1:13" ht="15" customHeight="1" x14ac:dyDescent="0.25">
      <c r="A53" s="41"/>
      <c r="B53" s="238" t="s">
        <v>404</v>
      </c>
      <c r="C53" s="239" t="s">
        <v>405</v>
      </c>
      <c r="D53" s="115" t="s">
        <v>406</v>
      </c>
      <c r="E53" s="59"/>
      <c r="F53" s="59"/>
      <c r="G53" s="59"/>
      <c r="H53" s="59"/>
      <c r="I53" s="177"/>
      <c r="J53" s="158">
        <v>-3252</v>
      </c>
      <c r="K53" s="112" t="s">
        <v>396</v>
      </c>
      <c r="L53" s="246" t="s">
        <v>402</v>
      </c>
      <c r="M53"/>
    </row>
    <row r="54" spans="1:13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91"/>
      <c r="L54" s="128"/>
      <c r="M54"/>
    </row>
    <row r="55" spans="1:13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91"/>
      <c r="L55" s="128"/>
      <c r="M55"/>
    </row>
    <row r="56" spans="1:13" ht="15" customHeight="1" x14ac:dyDescent="0.25">
      <c r="A56" s="38" t="s">
        <v>7</v>
      </c>
      <c r="B56" s="29" t="s">
        <v>192</v>
      </c>
      <c r="C56" s="29"/>
      <c r="D56" s="29"/>
      <c r="E56" s="29"/>
      <c r="F56" s="29"/>
      <c r="G56" s="29"/>
      <c r="H56" s="29"/>
      <c r="I56" s="41"/>
      <c r="J56" s="41"/>
      <c r="K56" s="29"/>
      <c r="L56" s="34"/>
      <c r="M56"/>
    </row>
    <row r="57" spans="1:13" ht="15.75" thickBot="1" x14ac:dyDescent="0.3">
      <c r="A57" s="9">
        <f>INDEX('Point Grid'!$C$8:$I$35,MATCH($A$1,'Point Grid'!$A$8:$A$35,0),MATCH(A56,'Point Grid'!$C$7:$I$7,0))</f>
        <v>0.75</v>
      </c>
      <c r="B57" s="29"/>
      <c r="C57" s="29"/>
      <c r="D57" s="29"/>
      <c r="E57" s="29"/>
      <c r="F57" s="29"/>
      <c r="G57" s="29"/>
      <c r="H57" s="29"/>
      <c r="I57" s="41"/>
      <c r="J57" s="41"/>
      <c r="K57" s="29"/>
      <c r="L57" s="34"/>
    </row>
    <row r="58" spans="1:13" ht="15.75" thickBot="1" x14ac:dyDescent="0.3">
      <c r="A58" s="5"/>
      <c r="B58" s="29" t="s">
        <v>352</v>
      </c>
      <c r="C58" s="29"/>
      <c r="D58" s="29"/>
      <c r="E58" s="29"/>
      <c r="F58" s="29"/>
      <c r="G58" s="29"/>
      <c r="H58" s="29"/>
      <c r="I58" s="41"/>
      <c r="J58" s="41"/>
      <c r="K58" s="29"/>
      <c r="L58" s="34"/>
    </row>
    <row r="59" spans="1:13" x14ac:dyDescent="0.25">
      <c r="A59" s="41"/>
      <c r="B59" s="29"/>
      <c r="C59" s="29"/>
      <c r="D59" s="29"/>
      <c r="E59" s="29"/>
      <c r="F59" s="29"/>
      <c r="G59" s="29"/>
      <c r="H59" s="29"/>
      <c r="I59" s="41"/>
      <c r="J59" s="41"/>
      <c r="K59" s="29"/>
      <c r="L59" s="34"/>
    </row>
    <row r="60" spans="1:13" x14ac:dyDescent="0.25">
      <c r="A60" s="41"/>
      <c r="B60" s="53" t="s">
        <v>432</v>
      </c>
      <c r="C60" s="138"/>
      <c r="D60" s="138"/>
      <c r="E60" s="152">
        <v>83000</v>
      </c>
      <c r="F60" s="29"/>
      <c r="G60" s="29"/>
      <c r="H60" s="29"/>
      <c r="I60" s="41"/>
      <c r="J60" s="41"/>
      <c r="K60" s="29"/>
      <c r="L60" s="34"/>
    </row>
    <row r="61" spans="1:13" x14ac:dyDescent="0.25">
      <c r="A61" s="41"/>
      <c r="B61" s="56" t="s">
        <v>186</v>
      </c>
      <c r="C61" s="139"/>
      <c r="D61" s="139"/>
      <c r="E61" s="257">
        <v>0.05</v>
      </c>
      <c r="F61" s="29"/>
      <c r="G61" s="29"/>
      <c r="H61" s="29"/>
      <c r="I61" s="41"/>
      <c r="J61" s="41"/>
      <c r="K61" s="29"/>
      <c r="L61" s="34"/>
    </row>
    <row r="62" spans="1:13" x14ac:dyDescent="0.25">
      <c r="A62" s="41"/>
      <c r="B62" s="29"/>
      <c r="C62" s="29"/>
      <c r="D62" s="29"/>
      <c r="E62" s="29"/>
      <c r="F62" s="29"/>
      <c r="G62" s="29"/>
      <c r="H62" s="29"/>
      <c r="I62" s="41"/>
      <c r="J62" s="41"/>
      <c r="K62" s="29"/>
      <c r="L62" s="34"/>
    </row>
    <row r="63" spans="1:13" x14ac:dyDescent="0.25">
      <c r="A63" s="41"/>
      <c r="B63" s="29" t="s">
        <v>187</v>
      </c>
      <c r="C63" s="29"/>
      <c r="D63" s="29"/>
      <c r="E63" s="29"/>
      <c r="F63" s="29"/>
      <c r="G63" s="29"/>
      <c r="H63" s="29"/>
      <c r="I63" s="41"/>
      <c r="J63" s="41"/>
      <c r="K63" s="29"/>
      <c r="L63" s="34"/>
    </row>
    <row r="64" spans="1:13" x14ac:dyDescent="0.25">
      <c r="A64" s="41"/>
      <c r="B64" s="29"/>
      <c r="C64" s="29"/>
      <c r="D64" s="29"/>
      <c r="E64" s="29"/>
      <c r="F64" s="29"/>
      <c r="G64" s="29"/>
      <c r="H64" s="29"/>
      <c r="I64" s="41"/>
      <c r="J64" s="41"/>
      <c r="K64" s="29"/>
      <c r="L64" s="34"/>
    </row>
    <row r="65" spans="1:12" x14ac:dyDescent="0.25">
      <c r="A65" s="41"/>
      <c r="B65" s="29"/>
      <c r="C65" s="88" t="s">
        <v>190</v>
      </c>
      <c r="D65" s="140" t="s">
        <v>191</v>
      </c>
      <c r="E65" s="29"/>
      <c r="F65" s="29"/>
      <c r="G65" s="29"/>
      <c r="H65" s="29"/>
      <c r="I65" s="41"/>
      <c r="J65" s="41"/>
      <c r="K65" s="29"/>
      <c r="L65" s="34"/>
    </row>
    <row r="66" spans="1:12" x14ac:dyDescent="0.25">
      <c r="A66" s="41"/>
      <c r="B66" s="29"/>
      <c r="C66" s="90" t="s">
        <v>189</v>
      </c>
      <c r="D66" s="143" t="s">
        <v>188</v>
      </c>
      <c r="E66" s="29"/>
      <c r="F66" s="29"/>
      <c r="G66" s="29"/>
      <c r="H66" s="29"/>
      <c r="I66" s="41"/>
      <c r="J66" s="41"/>
      <c r="K66" s="29"/>
      <c r="L66" s="34"/>
    </row>
    <row r="67" spans="1:12" x14ac:dyDescent="0.25">
      <c r="A67" s="41"/>
      <c r="B67" s="29"/>
      <c r="C67" s="89">
        <v>12</v>
      </c>
      <c r="D67" s="141">
        <v>0.3</v>
      </c>
      <c r="E67" s="29"/>
      <c r="F67" s="29"/>
      <c r="G67" s="29"/>
      <c r="H67" s="29"/>
      <c r="I67" s="41"/>
      <c r="J67" s="41"/>
      <c r="K67" s="29"/>
      <c r="L67" s="34"/>
    </row>
    <row r="68" spans="1:12" x14ac:dyDescent="0.25">
      <c r="A68" s="41"/>
      <c r="B68" s="29"/>
      <c r="C68" s="89">
        <v>24</v>
      </c>
      <c r="D68" s="141">
        <v>0.75</v>
      </c>
      <c r="E68" s="29"/>
      <c r="F68" s="29"/>
      <c r="G68" s="29"/>
      <c r="H68" s="29"/>
      <c r="I68" s="41"/>
      <c r="J68" s="41"/>
      <c r="K68" s="29"/>
      <c r="L68" s="34"/>
    </row>
    <row r="69" spans="1:12" x14ac:dyDescent="0.25">
      <c r="A69" s="41"/>
      <c r="B69" s="29"/>
      <c r="C69" s="90">
        <v>36</v>
      </c>
      <c r="D69" s="142">
        <v>1</v>
      </c>
      <c r="E69" s="29"/>
      <c r="F69" s="29"/>
      <c r="G69" s="29"/>
      <c r="H69" s="29"/>
      <c r="I69" s="41"/>
      <c r="J69" s="41"/>
      <c r="K69" s="29"/>
      <c r="L69" s="34"/>
    </row>
    <row r="70" spans="1:12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</sheetData>
  <mergeCells count="1">
    <mergeCell ref="K1:L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K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11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259" t="s">
        <v>30</v>
      </c>
      <c r="K1" s="262"/>
    </row>
    <row r="2" spans="1:11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</row>
    <row r="3" spans="1:11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11" ht="15" customHeight="1" x14ac:dyDescent="0.25">
      <c r="A4" s="9">
        <f>INDEX('Point Grid'!B:B,MATCH($A$1,'Point Grid'!A:A,0))</f>
        <v>2.5</v>
      </c>
      <c r="B4" s="29"/>
      <c r="C4" s="29"/>
      <c r="D4" s="29"/>
      <c r="E4" s="29"/>
      <c r="F4" s="29"/>
      <c r="G4" s="29"/>
      <c r="H4" s="29"/>
      <c r="I4" s="29"/>
      <c r="J4" s="29"/>
      <c r="K4" s="34"/>
    </row>
    <row r="5" spans="1:11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</row>
    <row r="6" spans="1:11" ht="15" customHeight="1" x14ac:dyDescent="0.25">
      <c r="A6" s="38" t="s">
        <v>2</v>
      </c>
      <c r="B6" s="29" t="s">
        <v>408</v>
      </c>
      <c r="C6" s="29"/>
      <c r="D6" s="29"/>
      <c r="E6" s="29"/>
      <c r="F6" s="29"/>
      <c r="G6" s="29"/>
      <c r="H6" s="29"/>
      <c r="I6" s="29"/>
      <c r="J6" s="29"/>
      <c r="K6" s="34"/>
    </row>
    <row r="7" spans="1:11" ht="15" customHeight="1" thickBot="1" x14ac:dyDescent="0.3">
      <c r="A7" s="9">
        <v>0.5</v>
      </c>
      <c r="B7" s="29"/>
      <c r="C7" s="29"/>
      <c r="D7" s="29"/>
      <c r="E7" s="29"/>
      <c r="F7" s="29"/>
      <c r="G7" s="29"/>
      <c r="H7" s="29"/>
      <c r="I7" s="29"/>
      <c r="J7" s="29"/>
      <c r="K7" s="34"/>
    </row>
    <row r="8" spans="1:11" ht="15" customHeight="1" thickBot="1" x14ac:dyDescent="0.3">
      <c r="A8" s="5"/>
      <c r="B8" s="41"/>
      <c r="C8" s="41"/>
      <c r="D8" s="41"/>
      <c r="E8" s="41"/>
      <c r="F8" s="41"/>
      <c r="G8" s="41"/>
      <c r="H8" s="41"/>
      <c r="I8" s="41"/>
      <c r="J8" s="255" t="s">
        <v>89</v>
      </c>
      <c r="K8" s="34"/>
    </row>
    <row r="9" spans="1:11" ht="15" customHeight="1" x14ac:dyDescent="0.25">
      <c r="A9" s="41"/>
      <c r="B9" s="249" t="s">
        <v>409</v>
      </c>
      <c r="C9" s="250"/>
      <c r="D9" s="54" t="s">
        <v>412</v>
      </c>
      <c r="E9" s="54"/>
      <c r="F9" s="54"/>
      <c r="G9" s="54"/>
      <c r="H9" s="54"/>
      <c r="I9" s="76"/>
      <c r="J9" s="140" t="s">
        <v>85</v>
      </c>
      <c r="K9" s="34"/>
    </row>
    <row r="10" spans="1:11" ht="15" customHeight="1" x14ac:dyDescent="0.25">
      <c r="A10" s="41"/>
      <c r="B10" s="251" t="s">
        <v>410</v>
      </c>
      <c r="C10" s="248"/>
      <c r="D10" s="29" t="s">
        <v>413</v>
      </c>
      <c r="E10" s="29"/>
      <c r="F10" s="29"/>
      <c r="G10" s="29"/>
      <c r="H10" s="29"/>
      <c r="I10" s="77"/>
      <c r="J10" s="252">
        <v>350</v>
      </c>
      <c r="K10" s="34"/>
    </row>
    <row r="11" spans="1:11" ht="15" customHeight="1" x14ac:dyDescent="0.25">
      <c r="A11" s="41"/>
      <c r="B11" s="253" t="s">
        <v>411</v>
      </c>
      <c r="C11" s="254"/>
      <c r="D11" s="57" t="s">
        <v>414</v>
      </c>
      <c r="E11" s="57"/>
      <c r="F11" s="57"/>
      <c r="G11" s="57"/>
      <c r="H11" s="57"/>
      <c r="I11" s="78"/>
      <c r="J11" s="143">
        <v>125</v>
      </c>
      <c r="K11" s="34"/>
    </row>
    <row r="12" spans="1:11" ht="15" customHeight="1" x14ac:dyDescent="0.25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34"/>
    </row>
    <row r="13" spans="1:11" ht="15" customHeight="1" x14ac:dyDescent="0.25">
      <c r="A13" s="38" t="s">
        <v>3</v>
      </c>
      <c r="B13" s="29" t="s">
        <v>202</v>
      </c>
      <c r="C13" s="29"/>
      <c r="D13" s="29"/>
      <c r="E13" s="29"/>
      <c r="F13" s="29"/>
      <c r="G13" s="29"/>
      <c r="H13" s="29"/>
      <c r="I13" s="29"/>
      <c r="J13" s="29"/>
      <c r="K13" s="34"/>
    </row>
    <row r="14" spans="1:11" ht="15" customHeight="1" thickBot="1" x14ac:dyDescent="0.3">
      <c r="A14" s="9">
        <f>INDEX('Point Grid'!$C$8:$I$35,MATCH($A$1,'Point Grid'!$A$8:$A$35,0),MATCH(A13,'Point Grid'!$C$7:$I$7,0))</f>
        <v>0.5</v>
      </c>
      <c r="B14" s="29"/>
      <c r="C14" s="29"/>
      <c r="D14" s="29"/>
      <c r="E14" s="29"/>
      <c r="F14" s="29"/>
      <c r="G14" s="29"/>
      <c r="H14" s="29"/>
      <c r="I14" s="29"/>
      <c r="J14" s="29"/>
      <c r="K14" s="34"/>
    </row>
    <row r="15" spans="1:11" ht="15" customHeight="1" thickBot="1" x14ac:dyDescent="0.3">
      <c r="A15" s="5"/>
      <c r="B15" s="29"/>
      <c r="C15" s="154" t="s">
        <v>193</v>
      </c>
      <c r="D15" s="152">
        <v>850000</v>
      </c>
      <c r="E15" s="29"/>
      <c r="F15" s="155" t="s">
        <v>205</v>
      </c>
      <c r="G15" s="29"/>
      <c r="H15" s="29"/>
      <c r="I15" s="29"/>
      <c r="J15" s="29"/>
      <c r="K15" s="34"/>
    </row>
    <row r="16" spans="1:11" ht="15" customHeight="1" x14ac:dyDescent="0.25">
      <c r="A16" s="41"/>
      <c r="B16" s="29"/>
      <c r="C16" s="82" t="s">
        <v>194</v>
      </c>
      <c r="D16" s="153">
        <v>750000</v>
      </c>
      <c r="E16" s="29"/>
      <c r="F16" s="29"/>
      <c r="G16" s="29"/>
      <c r="H16" s="29"/>
      <c r="I16" s="29"/>
      <c r="J16" s="29"/>
      <c r="K16" s="34"/>
    </row>
    <row r="17" spans="1:11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</row>
    <row r="18" spans="1:11" ht="15" customHeight="1" x14ac:dyDescent="0.25">
      <c r="A18" s="38" t="s">
        <v>4</v>
      </c>
      <c r="B18" s="29" t="s">
        <v>203</v>
      </c>
      <c r="C18" s="29"/>
      <c r="D18" s="29"/>
      <c r="E18" s="29"/>
      <c r="F18" s="29"/>
      <c r="G18" s="29"/>
      <c r="H18" s="29"/>
      <c r="I18" s="29"/>
      <c r="J18" s="29"/>
      <c r="K18" s="34"/>
    </row>
    <row r="19" spans="1:11" ht="15" customHeight="1" thickBot="1" x14ac:dyDescent="0.3">
      <c r="A19" s="9">
        <f>INDEX('Point Grid'!$C$8:$I$35,MATCH($A$1,'Point Grid'!$A$8:$A$35,0),MATCH(A18,'Point Grid'!$C$7:$I$7,0))</f>
        <v>0.5</v>
      </c>
      <c r="B19" s="29" t="s">
        <v>196</v>
      </c>
      <c r="C19" s="29"/>
      <c r="D19" s="29"/>
      <c r="E19" s="29"/>
      <c r="F19" s="29"/>
      <c r="G19" s="29"/>
      <c r="H19" s="29"/>
      <c r="I19" s="29"/>
      <c r="J19" s="29"/>
      <c r="K19" s="34"/>
    </row>
    <row r="20" spans="1:11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29"/>
      <c r="K20" s="34"/>
    </row>
    <row r="21" spans="1:11" ht="15" customHeight="1" x14ac:dyDescent="0.25">
      <c r="A21" s="41"/>
      <c r="B21" s="29"/>
      <c r="C21" s="75" t="s">
        <v>197</v>
      </c>
      <c r="D21" s="63" t="s">
        <v>198</v>
      </c>
      <c r="E21" s="63"/>
      <c r="F21" s="79"/>
      <c r="G21" s="157" t="s">
        <v>201</v>
      </c>
      <c r="H21" s="29"/>
      <c r="I21" s="29"/>
      <c r="J21" s="29"/>
      <c r="K21" s="34"/>
    </row>
    <row r="22" spans="1:11" ht="15" customHeight="1" x14ac:dyDescent="0.25">
      <c r="A22" s="41"/>
      <c r="B22" s="29"/>
      <c r="C22" s="89">
        <v>2021</v>
      </c>
      <c r="D22" s="29" t="s">
        <v>195</v>
      </c>
      <c r="E22" s="67"/>
      <c r="F22" s="77"/>
      <c r="G22" s="156">
        <v>75000</v>
      </c>
      <c r="H22" s="29"/>
      <c r="I22" s="155" t="s">
        <v>205</v>
      </c>
      <c r="J22" s="29"/>
      <c r="K22" s="34"/>
    </row>
    <row r="23" spans="1:11" ht="15" customHeight="1" x14ac:dyDescent="0.25">
      <c r="A23" s="41"/>
      <c r="B23" s="29"/>
      <c r="C23" s="89">
        <v>2022</v>
      </c>
      <c r="D23" s="29" t="s">
        <v>199</v>
      </c>
      <c r="E23" s="29"/>
      <c r="F23" s="77"/>
      <c r="G23" s="156">
        <v>25000</v>
      </c>
      <c r="H23" s="29"/>
      <c r="I23" s="155" t="s">
        <v>206</v>
      </c>
      <c r="J23" s="29"/>
      <c r="K23" s="34"/>
    </row>
    <row r="24" spans="1:11" ht="15" customHeight="1" x14ac:dyDescent="0.25">
      <c r="A24" s="41"/>
      <c r="B24" s="29"/>
      <c r="C24" s="90">
        <v>2022</v>
      </c>
      <c r="D24" s="57" t="s">
        <v>200</v>
      </c>
      <c r="E24" s="57"/>
      <c r="F24" s="78"/>
      <c r="G24" s="153">
        <v>10000</v>
      </c>
      <c r="H24" s="29"/>
      <c r="I24" s="29"/>
      <c r="J24" s="29"/>
      <c r="K24" s="34"/>
    </row>
    <row r="25" spans="1:11" ht="15" customHeight="1" x14ac:dyDescent="0.25">
      <c r="A25" s="41"/>
      <c r="B25" s="29"/>
      <c r="C25" s="29"/>
      <c r="D25" s="29"/>
      <c r="E25" s="29"/>
      <c r="F25" s="29"/>
      <c r="G25" s="29"/>
      <c r="H25" s="29"/>
      <c r="I25" s="29"/>
      <c r="J25" s="29"/>
      <c r="K25" s="34"/>
    </row>
    <row r="26" spans="1:11" ht="15" customHeight="1" x14ac:dyDescent="0.25">
      <c r="A26" s="38" t="s">
        <v>5</v>
      </c>
      <c r="B26" s="29" t="s">
        <v>207</v>
      </c>
      <c r="C26" s="29"/>
      <c r="D26" s="45">
        <f>1000000</f>
        <v>1000000</v>
      </c>
      <c r="E26" s="29" t="s">
        <v>208</v>
      </c>
      <c r="F26" s="29"/>
      <c r="G26" s="29"/>
      <c r="H26" s="29"/>
      <c r="I26" s="29"/>
      <c r="J26" s="29"/>
      <c r="K26" s="34"/>
    </row>
    <row r="27" spans="1:11" ht="15" customHeight="1" thickBot="1" x14ac:dyDescent="0.3">
      <c r="A27" s="9">
        <f>INDEX('Point Grid'!$C$8:$I$35,MATCH($A$1,'Point Grid'!$A$8:$A$35,0),MATCH(A26,'Point Grid'!$C$7:$I$7,0))</f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34"/>
    </row>
    <row r="28" spans="1:11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34"/>
    </row>
    <row r="29" spans="1:11" ht="1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34"/>
    </row>
    <row r="30" spans="1:11" ht="1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ht="15" customHeight="1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</row>
    <row r="5" spans="1: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ht="15" customHeight="1" x14ac:dyDescent="0.25">
      <c r="A6" s="38" t="s">
        <v>2</v>
      </c>
      <c r="B6" s="29" t="s">
        <v>436</v>
      </c>
      <c r="C6" s="29"/>
      <c r="D6" s="29"/>
      <c r="E6" s="29"/>
      <c r="F6" s="29"/>
      <c r="G6" s="29"/>
      <c r="H6" s="29"/>
      <c r="I6" s="34"/>
    </row>
    <row r="7" spans="1:9" ht="15" customHeight="1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" customHeight="1" thickBot="1" x14ac:dyDescent="0.3">
      <c r="A8" s="5"/>
      <c r="B8" s="58"/>
      <c r="C8" s="58"/>
      <c r="D8" s="58"/>
      <c r="E8" s="58"/>
      <c r="F8" s="58"/>
      <c r="G8" s="58"/>
      <c r="H8" s="58"/>
      <c r="I8" s="34"/>
    </row>
    <row r="9" spans="1:9" ht="15" customHeight="1" x14ac:dyDescent="0.25">
      <c r="A9" s="41"/>
      <c r="B9" s="58"/>
      <c r="C9" s="58"/>
      <c r="D9" s="58"/>
      <c r="E9" s="58"/>
      <c r="F9" s="58"/>
      <c r="G9" s="58"/>
      <c r="H9" s="58"/>
      <c r="I9" s="34"/>
    </row>
    <row r="10" spans="1:9" ht="15" customHeight="1" x14ac:dyDescent="0.25">
      <c r="A10" s="38" t="s">
        <v>3</v>
      </c>
      <c r="B10" s="29" t="s">
        <v>437</v>
      </c>
      <c r="C10" s="29"/>
      <c r="D10" s="29"/>
      <c r="E10" s="29"/>
      <c r="F10" s="29"/>
      <c r="G10" s="58"/>
      <c r="H10" s="58"/>
      <c r="I10" s="34"/>
    </row>
    <row r="11" spans="1:9" ht="15" customHeight="1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58"/>
      <c r="H11" s="58"/>
      <c r="I11" s="34"/>
    </row>
    <row r="12" spans="1:9" ht="15" customHeight="1" thickBot="1" x14ac:dyDescent="0.3">
      <c r="A12" s="5"/>
      <c r="B12" s="29"/>
      <c r="C12" s="29"/>
      <c r="D12" s="29"/>
      <c r="E12" s="29"/>
      <c r="F12" s="29"/>
      <c r="G12" s="58"/>
      <c r="H12" s="58"/>
      <c r="I12" s="34"/>
    </row>
    <row r="13" spans="1:9" ht="15" customHeight="1" x14ac:dyDescent="0.25">
      <c r="A13" s="29"/>
      <c r="B13" s="58"/>
      <c r="C13" s="58"/>
      <c r="D13" s="58"/>
      <c r="E13" s="58"/>
      <c r="F13" s="58"/>
      <c r="G13" s="58"/>
      <c r="H13" s="58"/>
      <c r="I13" s="34"/>
    </row>
    <row r="14" spans="1:9" ht="15" customHeight="1" x14ac:dyDescent="0.25">
      <c r="A14" s="38" t="s">
        <v>4</v>
      </c>
      <c r="B14" s="29" t="s">
        <v>433</v>
      </c>
      <c r="C14" s="29"/>
      <c r="D14" s="29"/>
      <c r="E14" s="29"/>
      <c r="F14" s="29"/>
      <c r="G14" s="29"/>
      <c r="H14" s="29"/>
      <c r="I14" s="34"/>
    </row>
    <row r="15" spans="1:9" ht="15" customHeight="1" thickBot="1" x14ac:dyDescent="0.3">
      <c r="A15" s="9">
        <f>INDEX('Point Grid'!$C$8:$I$35,MATCH($A$1,'Point Grid'!$A$8:$A$35,0),MATCH(A14,'Point Grid'!$C$7:$I$7,0))</f>
        <v>0.5</v>
      </c>
      <c r="B15" s="29" t="s">
        <v>434</v>
      </c>
      <c r="C15" s="29"/>
      <c r="D15" s="29"/>
      <c r="E15" s="29"/>
      <c r="F15" s="29"/>
      <c r="G15" s="29"/>
      <c r="H15" s="29"/>
      <c r="I15" s="34"/>
    </row>
    <row r="16" spans="1:9" ht="15" customHeight="1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7"/>
    </row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6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13.42578125" style="32" customWidth="1"/>
    <col min="4" max="4" width="10.5703125" style="32" customWidth="1"/>
    <col min="5" max="6" width="13.28515625" style="32" customWidth="1"/>
    <col min="7" max="7" width="10.28515625" style="32" customWidth="1"/>
    <col min="8" max="8" width="13" style="32" customWidth="1"/>
    <col min="9" max="9" width="15" style="32" customWidth="1"/>
    <col min="10" max="10" width="5" style="32" customWidth="1"/>
    <col min="11" max="16384" width="9.140625" style="32"/>
  </cols>
  <sheetData>
    <row r="1" spans="1:10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41"/>
      <c r="I1" s="259" t="s">
        <v>30</v>
      </c>
      <c r="J1" s="262"/>
    </row>
    <row r="2" spans="1:10" ht="15" customHeight="1" x14ac:dyDescent="0.25">
      <c r="A2" s="33"/>
      <c r="B2" s="29"/>
      <c r="C2" s="29"/>
      <c r="D2" s="29"/>
      <c r="E2" s="29"/>
      <c r="F2" s="29"/>
      <c r="G2" s="29"/>
      <c r="H2" s="41"/>
      <c r="I2" s="29"/>
      <c r="J2" s="34"/>
    </row>
    <row r="3" spans="1:10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0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</row>
    <row r="5" spans="1:10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0" ht="15" customHeight="1" x14ac:dyDescent="0.25">
      <c r="A6" s="38" t="s">
        <v>2</v>
      </c>
      <c r="B6" s="29" t="s">
        <v>249</v>
      </c>
      <c r="C6" s="29"/>
      <c r="D6" s="29"/>
      <c r="E6" s="29"/>
      <c r="F6" s="29"/>
      <c r="G6" s="29"/>
      <c r="H6" s="29"/>
      <c r="I6" s="29"/>
      <c r="J6" s="34"/>
    </row>
    <row r="7" spans="1:10" ht="15" customHeight="1" thickBot="1" x14ac:dyDescent="0.3">
      <c r="A7" s="9">
        <f>INDEX('Point Grid'!$C$8:$I$35,MATCH($A$1,'Point Grid'!$A$8:$A$35,0),MATCH(A6,'Point Grid'!$C$7:$I$7,0))</f>
        <v>1</v>
      </c>
      <c r="B7" s="29" t="s">
        <v>238</v>
      </c>
      <c r="C7" s="29"/>
      <c r="D7" s="29"/>
      <c r="E7" s="29"/>
      <c r="F7" s="29"/>
      <c r="G7" s="29"/>
      <c r="H7" s="29"/>
      <c r="I7" s="29"/>
      <c r="J7" s="34"/>
    </row>
    <row r="8" spans="1:10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</row>
    <row r="9" spans="1:10" ht="15" customHeight="1" x14ac:dyDescent="0.25">
      <c r="A9" s="41"/>
      <c r="B9" s="80" t="s">
        <v>239</v>
      </c>
      <c r="C9" s="80">
        <v>2022</v>
      </c>
      <c r="D9" s="29"/>
      <c r="E9" s="29"/>
      <c r="F9" s="29"/>
      <c r="G9" s="29"/>
      <c r="H9" s="29"/>
      <c r="I9" s="29"/>
      <c r="J9" s="34"/>
    </row>
    <row r="10" spans="1:10" ht="15" customHeight="1" x14ac:dyDescent="0.25">
      <c r="A10" s="41"/>
      <c r="B10" s="80" t="s">
        <v>240</v>
      </c>
      <c r="C10" s="192">
        <v>20000</v>
      </c>
      <c r="D10" s="29"/>
      <c r="E10" s="29"/>
      <c r="F10" s="29"/>
      <c r="G10" s="29"/>
      <c r="H10" s="29"/>
      <c r="I10" s="29"/>
      <c r="J10" s="34"/>
    </row>
    <row r="11" spans="1:10" ht="15" customHeight="1" x14ac:dyDescent="0.25">
      <c r="A11" s="41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" customHeight="1" x14ac:dyDescent="0.25">
      <c r="A12" s="41"/>
      <c r="B12" s="53" t="s">
        <v>241</v>
      </c>
      <c r="C12" s="76"/>
      <c r="D12" s="152">
        <v>40000</v>
      </c>
      <c r="E12" s="29"/>
      <c r="F12" s="53" t="s">
        <v>242</v>
      </c>
      <c r="G12" s="76"/>
      <c r="H12" s="152">
        <v>25000</v>
      </c>
      <c r="I12" s="29"/>
      <c r="J12" s="34"/>
    </row>
    <row r="13" spans="1:10" ht="15" customHeight="1" x14ac:dyDescent="0.25">
      <c r="A13" s="41"/>
      <c r="B13" s="56" t="s">
        <v>243</v>
      </c>
      <c r="C13" s="78"/>
      <c r="D13" s="153">
        <v>160000</v>
      </c>
      <c r="E13" s="29"/>
      <c r="F13" s="56" t="s">
        <v>244</v>
      </c>
      <c r="G13" s="78"/>
      <c r="H13" s="153">
        <v>125000</v>
      </c>
      <c r="I13" s="29"/>
      <c r="J13" s="34"/>
    </row>
    <row r="14" spans="1:10" ht="15" customHeight="1" x14ac:dyDescent="0.25">
      <c r="A14" s="41"/>
      <c r="B14" s="29"/>
      <c r="C14" s="29"/>
      <c r="D14" s="29"/>
      <c r="E14" s="29"/>
      <c r="F14" s="29"/>
      <c r="G14" s="29"/>
      <c r="H14" s="29"/>
      <c r="I14" s="29"/>
      <c r="J14" s="34"/>
    </row>
    <row r="15" spans="1:10" ht="15" customHeight="1" x14ac:dyDescent="0.25">
      <c r="A15" s="41"/>
      <c r="B15" s="53" t="s">
        <v>245</v>
      </c>
      <c r="C15" s="76"/>
      <c r="D15" s="152">
        <v>29600</v>
      </c>
      <c r="E15" s="29"/>
      <c r="F15" s="53" t="s">
        <v>250</v>
      </c>
      <c r="G15" s="76"/>
      <c r="H15" s="152">
        <v>46800</v>
      </c>
      <c r="I15" s="29"/>
      <c r="J15" s="34"/>
    </row>
    <row r="16" spans="1:10" ht="15" customHeight="1" x14ac:dyDescent="0.25">
      <c r="A16" s="41"/>
      <c r="B16" s="56" t="s">
        <v>246</v>
      </c>
      <c r="C16" s="78"/>
      <c r="D16" s="153">
        <v>55000</v>
      </c>
      <c r="E16" s="29"/>
      <c r="F16" s="56" t="s">
        <v>251</v>
      </c>
      <c r="G16" s="78"/>
      <c r="H16" s="153">
        <v>196800</v>
      </c>
      <c r="I16" s="29"/>
      <c r="J16" s="34"/>
    </row>
    <row r="17" spans="1:10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34"/>
    </row>
    <row r="18" spans="1:10" ht="15" customHeight="1" x14ac:dyDescent="0.25">
      <c r="A18" s="38" t="s">
        <v>3</v>
      </c>
      <c r="B18" s="29" t="s">
        <v>247</v>
      </c>
      <c r="C18" s="29"/>
      <c r="D18" s="29"/>
      <c r="E18" s="29"/>
      <c r="F18" s="29"/>
      <c r="G18" s="29"/>
      <c r="H18" s="29"/>
      <c r="I18" s="29"/>
      <c r="J18" s="34"/>
    </row>
    <row r="19" spans="1:10" ht="15" customHeight="1" thickBot="1" x14ac:dyDescent="0.3">
      <c r="A19" s="9">
        <f>INDEX('Point Grid'!$C$8:$I$35,MATCH($A$1,'Point Grid'!$A$8:$A$35,0),MATCH(A18,'Point Grid'!$C$7:$I$7,0))</f>
        <v>0.5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</row>
    <row r="22" spans="1:10" ht="15" customHeight="1" x14ac:dyDescent="0.25">
      <c r="A22" s="38" t="s">
        <v>4</v>
      </c>
      <c r="B22" s="29" t="s">
        <v>248</v>
      </c>
      <c r="C22" s="29"/>
      <c r="D22" s="29"/>
      <c r="E22" s="29"/>
      <c r="F22" s="29"/>
      <c r="G22" s="29"/>
      <c r="H22" s="29"/>
      <c r="I22" s="29"/>
      <c r="J22" s="34"/>
    </row>
    <row r="23" spans="1:10" ht="15" customHeight="1" thickBot="1" x14ac:dyDescent="0.3">
      <c r="A23" s="9">
        <f>INDEX('Point Grid'!$C$8:$I$35,MATCH($A$1,'Point Grid'!$A$8:$A$35,0),MATCH(A22,'Point Grid'!$C$7:$I$7,0))</f>
        <v>0.75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</row>
    <row r="26" spans="1:10" ht="15" customHeight="1" thickBo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37"/>
    </row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</sheetData>
  <mergeCells count="1">
    <mergeCell ref="I1:J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5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9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41"/>
      <c r="G2" s="41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236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237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9" x14ac:dyDescent="0.25">
      <c r="A15" s="33"/>
      <c r="B15" s="29"/>
      <c r="C15" s="29"/>
      <c r="D15" s="29"/>
      <c r="E15" s="29"/>
      <c r="F15" s="29"/>
      <c r="G15" s="29"/>
      <c r="H15" s="29"/>
      <c r="I15" s="34"/>
    </row>
    <row r="16" spans="1:9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x14ac:dyDescent="0.25">
      <c r="A20" s="33"/>
      <c r="B20" s="29"/>
      <c r="C20" s="29"/>
      <c r="D20" s="29"/>
      <c r="E20" s="29"/>
      <c r="F20" s="29"/>
      <c r="G20" s="29"/>
      <c r="H20" s="29"/>
      <c r="I20" s="34"/>
    </row>
    <row r="21" spans="1:9" x14ac:dyDescent="0.25">
      <c r="A21" s="33"/>
      <c r="B21" s="29"/>
      <c r="C21" s="29"/>
      <c r="D21" s="29"/>
      <c r="E21" s="29"/>
      <c r="F21" s="29"/>
      <c r="G21" s="29"/>
      <c r="H21" s="29"/>
      <c r="I21" s="34"/>
    </row>
    <row r="22" spans="1:9" x14ac:dyDescent="0.25">
      <c r="A22" s="33"/>
      <c r="B22" s="29"/>
      <c r="C22" s="29"/>
      <c r="D22" s="29"/>
      <c r="E22" s="29"/>
      <c r="F22" s="29"/>
      <c r="G22" s="29"/>
      <c r="H22" s="29"/>
      <c r="I22" s="34"/>
    </row>
    <row r="23" spans="1:9" x14ac:dyDescent="0.25">
      <c r="A23" s="33"/>
      <c r="B23" s="29"/>
      <c r="C23" s="29"/>
      <c r="D23" s="29"/>
      <c r="E23" s="29"/>
      <c r="F23" s="29"/>
      <c r="G23" s="29"/>
      <c r="H23" s="29"/>
      <c r="I23" s="34"/>
    </row>
    <row r="24" spans="1:9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9" x14ac:dyDescent="0.25">
      <c r="A25" s="33"/>
      <c r="B25" s="29"/>
      <c r="C25" s="29"/>
      <c r="D25" s="29"/>
      <c r="E25" s="29"/>
      <c r="F25" s="29"/>
      <c r="G25" s="29"/>
      <c r="H25" s="29"/>
      <c r="I25" s="34"/>
    </row>
    <row r="26" spans="1:9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9" x14ac:dyDescent="0.25">
      <c r="A27" s="33"/>
      <c r="B27" s="29"/>
      <c r="C27" s="29"/>
      <c r="D27" s="29"/>
      <c r="E27" s="29"/>
      <c r="F27" s="29"/>
      <c r="G27" s="29"/>
      <c r="H27" s="29"/>
      <c r="I27" s="34"/>
    </row>
    <row r="28" spans="1:9" x14ac:dyDescent="0.25">
      <c r="A28" s="33"/>
      <c r="B28" s="29"/>
      <c r="C28" s="29"/>
      <c r="D28" s="29"/>
      <c r="E28" s="29"/>
      <c r="F28" s="29"/>
      <c r="G28" s="29"/>
      <c r="H28" s="29"/>
      <c r="I28" s="34"/>
    </row>
    <row r="29" spans="1:9" x14ac:dyDescent="0.25">
      <c r="A29" s="33"/>
      <c r="B29" s="29"/>
      <c r="C29" s="29"/>
      <c r="D29" s="29"/>
      <c r="E29" s="29"/>
      <c r="F29" s="29"/>
      <c r="G29" s="29"/>
      <c r="H29" s="29"/>
      <c r="I29" s="34"/>
    </row>
    <row r="30" spans="1:9" x14ac:dyDescent="0.25">
      <c r="A30" s="33"/>
      <c r="B30" s="29"/>
      <c r="C30" s="29"/>
      <c r="D30" s="29"/>
      <c r="E30" s="29"/>
      <c r="F30" s="29"/>
      <c r="G30" s="29"/>
      <c r="H30" s="29"/>
      <c r="I30" s="34"/>
    </row>
    <row r="31" spans="1:9" x14ac:dyDescent="0.25">
      <c r="A31" s="33"/>
      <c r="B31" s="29"/>
      <c r="C31" s="29"/>
      <c r="D31" s="29"/>
      <c r="E31" s="29"/>
      <c r="F31" s="29"/>
      <c r="G31" s="29"/>
      <c r="H31" s="29"/>
      <c r="I31" s="34"/>
    </row>
    <row r="32" spans="1:9" x14ac:dyDescent="0.25">
      <c r="A32" s="33"/>
      <c r="B32" s="29"/>
      <c r="C32" s="29"/>
      <c r="D32" s="29"/>
      <c r="E32" s="29"/>
      <c r="F32" s="29"/>
      <c r="G32" s="29"/>
      <c r="H32" s="29"/>
      <c r="I32" s="34"/>
    </row>
    <row r="33" spans="1:9" x14ac:dyDescent="0.25">
      <c r="A33" s="33"/>
      <c r="B33" s="29"/>
      <c r="C33" s="29"/>
      <c r="D33" s="29"/>
      <c r="E33" s="29"/>
      <c r="F33" s="29"/>
      <c r="G33" s="29"/>
      <c r="H33" s="29"/>
      <c r="I33" s="34"/>
    </row>
    <row r="34" spans="1:9" x14ac:dyDescent="0.25">
      <c r="A34" s="41"/>
      <c r="B34" s="29"/>
      <c r="C34" s="29"/>
      <c r="D34" s="29"/>
      <c r="E34" s="29"/>
      <c r="F34" s="29"/>
      <c r="G34" s="29"/>
      <c r="H34" s="29"/>
      <c r="I34" s="34"/>
    </row>
    <row r="35" spans="1:9" x14ac:dyDescent="0.25">
      <c r="A35" s="41"/>
      <c r="B35" s="29"/>
      <c r="C35" s="29"/>
      <c r="D35" s="29"/>
      <c r="E35" s="29"/>
      <c r="F35" s="29"/>
      <c r="G35" s="29"/>
      <c r="H35" s="29"/>
      <c r="I35" s="34"/>
    </row>
    <row r="36" spans="1:9" x14ac:dyDescent="0.25">
      <c r="A36" s="41"/>
      <c r="B36" s="29"/>
      <c r="C36" s="29"/>
      <c r="D36" s="29"/>
      <c r="E36" s="29"/>
      <c r="F36" s="29"/>
      <c r="G36" s="29"/>
      <c r="H36" s="29"/>
      <c r="I36" s="34"/>
    </row>
    <row r="37" spans="1:9" x14ac:dyDescent="0.25">
      <c r="A37" s="41"/>
      <c r="B37" s="29"/>
      <c r="C37" s="29"/>
      <c r="D37" s="29"/>
      <c r="E37" s="29"/>
      <c r="F37" s="29"/>
      <c r="G37" s="29"/>
      <c r="H37" s="29"/>
      <c r="I37" s="34"/>
    </row>
    <row r="38" spans="1:9" x14ac:dyDescent="0.25">
      <c r="A38" s="41"/>
      <c r="B38" s="29"/>
      <c r="C38" s="29"/>
      <c r="D38" s="29"/>
      <c r="E38" s="29"/>
      <c r="F38" s="29"/>
      <c r="G38" s="29"/>
      <c r="H38" s="29"/>
      <c r="I38" s="34"/>
    </row>
    <row r="39" spans="1:9" x14ac:dyDescent="0.25">
      <c r="A39" s="41"/>
      <c r="B39" s="29"/>
      <c r="C39" s="29"/>
      <c r="D39" s="29"/>
      <c r="E39" s="29"/>
      <c r="F39" s="29"/>
      <c r="G39" s="29"/>
      <c r="H39" s="29"/>
      <c r="I39" s="34"/>
    </row>
    <row r="40" spans="1:9" x14ac:dyDescent="0.25">
      <c r="A40" s="41"/>
      <c r="B40" s="29"/>
      <c r="C40" s="29"/>
      <c r="D40" s="29"/>
      <c r="E40" s="29"/>
      <c r="F40" s="29"/>
      <c r="G40" s="29"/>
      <c r="H40" s="29"/>
      <c r="I40" s="34"/>
    </row>
    <row r="41" spans="1:9" x14ac:dyDescent="0.25">
      <c r="A41" s="41"/>
      <c r="B41" s="29"/>
      <c r="C41" s="29"/>
      <c r="D41" s="29"/>
      <c r="E41" s="29"/>
      <c r="F41" s="29"/>
      <c r="G41" s="29"/>
      <c r="H41" s="29"/>
      <c r="I41" s="34"/>
    </row>
    <row r="42" spans="1:9" x14ac:dyDescent="0.25">
      <c r="A42" s="41"/>
      <c r="B42" s="29"/>
      <c r="C42" s="29"/>
      <c r="D42" s="29"/>
      <c r="E42" s="29"/>
      <c r="F42" s="29"/>
      <c r="G42" s="29"/>
      <c r="H42" s="29"/>
      <c r="I42" s="34"/>
    </row>
    <row r="43" spans="1:9" x14ac:dyDescent="0.25">
      <c r="A43" s="41"/>
      <c r="B43" s="29"/>
      <c r="C43" s="29"/>
      <c r="D43" s="29"/>
      <c r="E43" s="29"/>
      <c r="F43" s="29"/>
      <c r="G43" s="29"/>
      <c r="H43" s="29"/>
      <c r="I43" s="34"/>
    </row>
    <row r="44" spans="1:9" x14ac:dyDescent="0.25">
      <c r="A44" s="41"/>
      <c r="B44" s="29"/>
      <c r="C44" s="29"/>
      <c r="D44" s="29"/>
      <c r="E44" s="29"/>
      <c r="F44" s="29"/>
      <c r="G44" s="29"/>
      <c r="H44" s="29"/>
      <c r="I44" s="34"/>
    </row>
    <row r="45" spans="1:9" x14ac:dyDescent="0.25">
      <c r="A45" s="41"/>
      <c r="B45" s="29"/>
      <c r="C45" s="29"/>
      <c r="D45" s="29"/>
      <c r="E45" s="29"/>
      <c r="F45" s="29"/>
      <c r="G45" s="29"/>
      <c r="H45" s="29"/>
      <c r="I45" s="34"/>
    </row>
    <row r="46" spans="1:9" x14ac:dyDescent="0.25">
      <c r="A46" s="41"/>
      <c r="B46" s="29"/>
      <c r="C46" s="29"/>
      <c r="D46" s="29"/>
      <c r="E46" s="29"/>
      <c r="F46" s="29"/>
      <c r="G46" s="29"/>
      <c r="H46" s="29"/>
      <c r="I46" s="34"/>
    </row>
    <row r="47" spans="1:9" x14ac:dyDescent="0.25">
      <c r="A47" s="41"/>
      <c r="B47" s="29"/>
      <c r="C47" s="29"/>
      <c r="D47" s="29"/>
      <c r="E47" s="29"/>
      <c r="F47" s="29"/>
      <c r="G47" s="29"/>
      <c r="H47" s="29"/>
      <c r="I47" s="34"/>
    </row>
    <row r="48" spans="1:9" x14ac:dyDescent="0.25">
      <c r="A48" s="41"/>
      <c r="B48" s="29"/>
      <c r="C48" s="29"/>
      <c r="D48" s="29"/>
      <c r="E48" s="29"/>
      <c r="F48" s="29"/>
      <c r="G48" s="29"/>
      <c r="H48" s="29"/>
      <c r="I48" s="34"/>
    </row>
    <row r="49" spans="1:9" x14ac:dyDescent="0.25">
      <c r="A49" s="41"/>
      <c r="B49" s="29"/>
      <c r="C49" s="29"/>
      <c r="D49" s="29"/>
      <c r="E49" s="29"/>
      <c r="F49" s="29"/>
      <c r="G49" s="29"/>
      <c r="H49" s="29"/>
      <c r="I49" s="34"/>
    </row>
    <row r="50" spans="1:9" x14ac:dyDescent="0.25">
      <c r="A50" s="41"/>
      <c r="B50" s="41"/>
      <c r="C50" s="41"/>
      <c r="D50" s="41"/>
      <c r="E50" s="41"/>
      <c r="F50" s="41"/>
      <c r="G50" s="41"/>
      <c r="H50" s="41"/>
      <c r="I50" s="34"/>
    </row>
    <row r="51" spans="1:9" x14ac:dyDescent="0.25">
      <c r="A51" s="41"/>
      <c r="B51" s="46"/>
      <c r="C51" s="46"/>
      <c r="D51" s="46"/>
      <c r="E51" s="46"/>
      <c r="F51" s="46"/>
      <c r="G51" s="46"/>
      <c r="H51" s="46"/>
      <c r="I51" s="34"/>
    </row>
    <row r="52" spans="1:9" ht="15.75" thickBot="1" x14ac:dyDescent="0.3">
      <c r="A52" s="42"/>
      <c r="B52" s="42"/>
      <c r="C52" s="42"/>
      <c r="D52" s="42"/>
      <c r="E52" s="42"/>
      <c r="F52" s="42"/>
      <c r="G52" s="42"/>
      <c r="H52" s="42"/>
      <c r="I52" s="37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3" width="9.140625" style="32"/>
    <col min="14" max="14" width="9.140625" style="32" customWidth="1"/>
    <col min="15" max="16384" width="9.140625" style="32"/>
  </cols>
  <sheetData>
    <row r="1" spans="1:9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39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ht="15" customHeight="1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40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87"/>
      <c r="B12" s="53" t="s">
        <v>441</v>
      </c>
      <c r="C12" s="54"/>
      <c r="D12" s="54"/>
      <c r="E12" s="76"/>
      <c r="F12" s="152">
        <v>72000</v>
      </c>
      <c r="G12" s="29"/>
      <c r="H12" s="29"/>
      <c r="I12" s="34"/>
    </row>
    <row r="13" spans="1:9" x14ac:dyDescent="0.25">
      <c r="A13" s="33"/>
      <c r="B13" s="56" t="s">
        <v>442</v>
      </c>
      <c r="C13" s="57"/>
      <c r="D13" s="57"/>
      <c r="E13" s="78"/>
      <c r="F13" s="153">
        <v>65000</v>
      </c>
      <c r="G13" s="29"/>
      <c r="H13" s="29"/>
      <c r="I13" s="34"/>
    </row>
    <row r="14" spans="1:9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9" x14ac:dyDescent="0.25">
      <c r="A15" s="33"/>
      <c r="B15" s="29" t="s">
        <v>424</v>
      </c>
      <c r="C15" s="29"/>
      <c r="D15" s="29"/>
      <c r="E15" s="29"/>
      <c r="F15" s="29"/>
      <c r="G15" s="29"/>
      <c r="H15" s="29"/>
      <c r="I15" s="34"/>
    </row>
    <row r="16" spans="1:9" x14ac:dyDescent="0.25">
      <c r="A16" s="33"/>
      <c r="B16" s="53" t="s">
        <v>422</v>
      </c>
      <c r="C16" s="54"/>
      <c r="D16" s="76"/>
      <c r="E16" s="152">
        <v>12100</v>
      </c>
      <c r="F16" s="29"/>
      <c r="G16" s="29"/>
      <c r="H16" s="29"/>
      <c r="I16" s="34"/>
    </row>
    <row r="17" spans="1:9" x14ac:dyDescent="0.25">
      <c r="A17" s="33"/>
      <c r="B17" s="265" t="s">
        <v>423</v>
      </c>
      <c r="C17" s="57"/>
      <c r="D17" s="78"/>
      <c r="E17" s="266">
        <v>460</v>
      </c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x14ac:dyDescent="0.25">
      <c r="A20" s="33"/>
      <c r="B20" s="53" t="s">
        <v>210</v>
      </c>
      <c r="C20" s="54"/>
      <c r="D20" s="54"/>
      <c r="E20" s="76"/>
      <c r="F20" s="152">
        <v>98000</v>
      </c>
      <c r="G20" s="29"/>
      <c r="H20" s="29"/>
      <c r="I20" s="34"/>
    </row>
    <row r="21" spans="1:9" x14ac:dyDescent="0.25">
      <c r="A21" s="33"/>
      <c r="B21" s="56" t="s">
        <v>209</v>
      </c>
      <c r="C21" s="57"/>
      <c r="D21" s="57"/>
      <c r="E21" s="78"/>
      <c r="F21" s="162">
        <v>0.35</v>
      </c>
      <c r="G21" s="29"/>
      <c r="H21" s="29"/>
      <c r="I21" s="34"/>
    </row>
    <row r="22" spans="1:9" x14ac:dyDescent="0.25">
      <c r="A22" s="33"/>
      <c r="B22" s="29"/>
      <c r="C22" s="29"/>
      <c r="D22" s="29"/>
      <c r="E22" s="29"/>
      <c r="F22" s="29"/>
      <c r="G22" s="29"/>
      <c r="H22" s="29"/>
      <c r="I22" s="34"/>
    </row>
    <row r="23" spans="1:9" x14ac:dyDescent="0.25">
      <c r="A23" s="33"/>
      <c r="B23" s="247" t="s">
        <v>425</v>
      </c>
      <c r="C23" s="29" t="s">
        <v>426</v>
      </c>
      <c r="D23" s="29"/>
      <c r="E23" s="29"/>
      <c r="F23" s="29"/>
      <c r="G23" s="29"/>
      <c r="H23" s="29"/>
      <c r="I23" s="34"/>
    </row>
    <row r="24" spans="1:9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9" ht="15" customHeight="1" x14ac:dyDescent="0.25">
      <c r="A25" s="33"/>
      <c r="B25" s="256" t="s">
        <v>428</v>
      </c>
      <c r="C25" s="29"/>
      <c r="D25" s="29"/>
      <c r="E25" s="29"/>
      <c r="F25" s="29"/>
      <c r="G25" s="29"/>
      <c r="H25" s="29"/>
      <c r="I25" s="34"/>
    </row>
    <row r="26" spans="1:9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9" x14ac:dyDescent="0.25">
      <c r="A27" s="33"/>
      <c r="B27" s="30" t="s">
        <v>429</v>
      </c>
      <c r="C27" s="29"/>
      <c r="D27" s="29"/>
      <c r="E27" s="29"/>
      <c r="F27" s="29"/>
      <c r="G27" s="29"/>
      <c r="H27" s="29"/>
      <c r="I27" s="34"/>
    </row>
    <row r="28" spans="1:9" x14ac:dyDescent="0.25">
      <c r="A28" s="33"/>
      <c r="B28" s="29" t="s">
        <v>427</v>
      </c>
      <c r="C28" s="29"/>
      <c r="D28" s="29"/>
      <c r="E28" s="29"/>
      <c r="F28" s="29"/>
      <c r="G28" s="29"/>
      <c r="H28" s="29"/>
      <c r="I28" s="34"/>
    </row>
    <row r="29" spans="1:9" x14ac:dyDescent="0.25">
      <c r="A29" s="33"/>
      <c r="B29" s="29" t="s">
        <v>430</v>
      </c>
      <c r="C29" s="29"/>
      <c r="D29" s="29"/>
      <c r="E29" s="29"/>
      <c r="F29" s="29"/>
      <c r="G29" s="29"/>
      <c r="H29" s="29"/>
      <c r="I29" s="34"/>
    </row>
    <row r="30" spans="1:9" x14ac:dyDescent="0.25">
      <c r="A30" s="33"/>
      <c r="B30" s="29" t="s">
        <v>431</v>
      </c>
      <c r="C30" s="29"/>
      <c r="D30" s="29"/>
      <c r="E30" s="29"/>
      <c r="F30" s="29"/>
      <c r="G30" s="29"/>
      <c r="H30" s="29"/>
      <c r="I30" s="34"/>
    </row>
    <row r="31" spans="1:9" x14ac:dyDescent="0.25">
      <c r="A31" s="33"/>
      <c r="B31" s="29"/>
      <c r="C31" s="29"/>
      <c r="D31" s="29"/>
      <c r="E31" s="29"/>
      <c r="F31" s="29"/>
      <c r="G31" s="29"/>
      <c r="H31" s="29"/>
      <c r="I31" s="34"/>
    </row>
    <row r="32" spans="1:9" ht="15.75" thickBot="1" x14ac:dyDescent="0.3">
      <c r="A32" s="35"/>
      <c r="B32" s="36"/>
      <c r="C32" s="36"/>
      <c r="D32" s="36"/>
      <c r="E32" s="36"/>
      <c r="F32" s="36"/>
      <c r="G32" s="36"/>
      <c r="H32" s="36"/>
      <c r="I32" s="37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10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259" t="s">
        <v>30</v>
      </c>
      <c r="J1" s="262"/>
    </row>
    <row r="2" spans="1:10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0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0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</row>
    <row r="5" spans="1:10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0" ht="15" customHeight="1" x14ac:dyDescent="0.25">
      <c r="A6" s="38" t="s">
        <v>2</v>
      </c>
      <c r="B6" s="29" t="s">
        <v>136</v>
      </c>
      <c r="C6" s="29"/>
      <c r="D6" s="29"/>
      <c r="E6" s="29"/>
      <c r="F6" s="29"/>
      <c r="G6" s="29"/>
      <c r="H6" s="29"/>
      <c r="I6" s="29"/>
      <c r="J6" s="34"/>
    </row>
    <row r="7" spans="1:10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</row>
    <row r="8" spans="1:10" ht="15.75" thickBot="1" x14ac:dyDescent="0.3">
      <c r="A8" s="5"/>
      <c r="B8" s="204" t="s">
        <v>287</v>
      </c>
      <c r="C8" s="103"/>
      <c r="D8" s="103"/>
      <c r="E8" s="103"/>
      <c r="F8" s="103"/>
      <c r="G8" s="103"/>
      <c r="H8" s="103"/>
      <c r="I8" s="103"/>
      <c r="J8" s="34"/>
    </row>
    <row r="9" spans="1:10" x14ac:dyDescent="0.25">
      <c r="A9" s="29"/>
      <c r="B9" s="205" t="s">
        <v>288</v>
      </c>
      <c r="C9" s="206" t="s">
        <v>289</v>
      </c>
      <c r="D9" s="115"/>
      <c r="E9" s="115"/>
      <c r="F9" s="115"/>
      <c r="G9" s="115"/>
      <c r="H9" s="115"/>
      <c r="I9" s="207"/>
      <c r="J9" s="34"/>
    </row>
    <row r="10" spans="1:10" ht="15" customHeight="1" x14ac:dyDescent="0.25">
      <c r="A10" s="29"/>
      <c r="B10" s="208" t="s">
        <v>290</v>
      </c>
      <c r="C10" s="121"/>
      <c r="D10" s="121" t="s">
        <v>291</v>
      </c>
      <c r="E10" s="121"/>
      <c r="F10" s="121"/>
      <c r="G10" s="121"/>
      <c r="H10" s="121"/>
      <c r="I10" s="209">
        <v>26</v>
      </c>
      <c r="J10" s="34"/>
    </row>
    <row r="11" spans="1:10" ht="15" customHeight="1" x14ac:dyDescent="0.25">
      <c r="A11" s="29"/>
      <c r="B11" s="208" t="s">
        <v>292</v>
      </c>
      <c r="C11" s="121"/>
      <c r="D11" s="121" t="s">
        <v>293</v>
      </c>
      <c r="E11" s="121"/>
      <c r="F11" s="121"/>
      <c r="G11" s="121"/>
      <c r="H11" s="121"/>
      <c r="I11" s="209">
        <v>4</v>
      </c>
      <c r="J11" s="34"/>
    </row>
    <row r="12" spans="1:10" ht="15" customHeight="1" x14ac:dyDescent="0.25">
      <c r="A12" s="29"/>
      <c r="B12" s="208" t="s">
        <v>294</v>
      </c>
      <c r="C12" s="121"/>
      <c r="D12" s="121" t="s">
        <v>295</v>
      </c>
      <c r="E12" s="121"/>
      <c r="F12" s="121"/>
      <c r="G12" s="121"/>
      <c r="H12" s="121"/>
      <c r="I12" s="209">
        <v>4</v>
      </c>
      <c r="J12" s="34"/>
    </row>
    <row r="13" spans="1:10" ht="15" customHeight="1" x14ac:dyDescent="0.25">
      <c r="A13" s="29"/>
      <c r="B13" s="208" t="s">
        <v>296</v>
      </c>
      <c r="C13" s="121"/>
      <c r="D13" s="121" t="s">
        <v>297</v>
      </c>
      <c r="E13" s="121"/>
      <c r="F13" s="121"/>
      <c r="G13" s="121"/>
      <c r="H13" s="121"/>
      <c r="I13" s="209">
        <v>4</v>
      </c>
      <c r="J13" s="34"/>
    </row>
    <row r="14" spans="1:10" ht="15" customHeight="1" x14ac:dyDescent="0.25">
      <c r="A14" s="29"/>
      <c r="B14" s="210" t="s">
        <v>298</v>
      </c>
      <c r="C14" s="108"/>
      <c r="D14" s="108" t="s">
        <v>299</v>
      </c>
      <c r="E14" s="108"/>
      <c r="F14" s="108"/>
      <c r="G14" s="108"/>
      <c r="H14" s="108"/>
      <c r="I14" s="211">
        <v>6</v>
      </c>
      <c r="J14" s="34"/>
    </row>
    <row r="15" spans="1:10" ht="15" customHeight="1" x14ac:dyDescent="0.25">
      <c r="A15" s="29"/>
      <c r="B15" s="210" t="s">
        <v>300</v>
      </c>
      <c r="C15" s="212" t="s">
        <v>301</v>
      </c>
      <c r="D15" s="108"/>
      <c r="E15" s="108"/>
      <c r="F15" s="108"/>
      <c r="G15" s="108"/>
      <c r="H15" s="108"/>
      <c r="I15" s="109">
        <f>SUM(I10:I14)</f>
        <v>44</v>
      </c>
      <c r="J15" s="34"/>
    </row>
    <row r="16" spans="1:10" ht="15" customHeight="1" x14ac:dyDescent="0.25">
      <c r="A16" s="29"/>
      <c r="B16" s="205"/>
      <c r="C16" s="206" t="s">
        <v>302</v>
      </c>
      <c r="D16" s="115"/>
      <c r="E16" s="115"/>
      <c r="F16" s="115"/>
      <c r="G16" s="115"/>
      <c r="H16" s="115"/>
      <c r="I16" s="213"/>
      <c r="J16" s="34"/>
    </row>
    <row r="17" spans="1:11" ht="15" customHeight="1" x14ac:dyDescent="0.25">
      <c r="A17" s="29"/>
      <c r="B17" s="208" t="s">
        <v>303</v>
      </c>
      <c r="C17" s="121"/>
      <c r="D17" s="121" t="s">
        <v>304</v>
      </c>
      <c r="E17" s="121"/>
      <c r="F17" s="121"/>
      <c r="G17" s="121"/>
      <c r="H17" s="121"/>
      <c r="I17" s="214">
        <v>3198</v>
      </c>
      <c r="J17" s="34"/>
      <c r="K17" s="92"/>
    </row>
    <row r="18" spans="1:11" x14ac:dyDescent="0.25">
      <c r="A18" s="29"/>
      <c r="B18" s="208" t="s">
        <v>305</v>
      </c>
      <c r="C18" s="121"/>
      <c r="D18" s="121" t="s">
        <v>306</v>
      </c>
      <c r="E18" s="121"/>
      <c r="F18" s="121"/>
      <c r="G18" s="121"/>
      <c r="H18" s="121"/>
      <c r="I18" s="214">
        <v>67</v>
      </c>
      <c r="J18" s="34"/>
      <c r="K18" s="92"/>
    </row>
    <row r="19" spans="1:11" x14ac:dyDescent="0.25">
      <c r="A19" s="29"/>
      <c r="B19" s="210" t="s">
        <v>307</v>
      </c>
      <c r="C19" s="108"/>
      <c r="D19" s="108" t="s">
        <v>308</v>
      </c>
      <c r="E19" s="108"/>
      <c r="F19" s="108"/>
      <c r="G19" s="108"/>
      <c r="H19" s="108"/>
      <c r="I19" s="109">
        <v>176</v>
      </c>
      <c r="J19" s="34"/>
      <c r="K19" s="92"/>
    </row>
    <row r="20" spans="1:11" x14ac:dyDescent="0.25">
      <c r="A20" s="29"/>
      <c r="B20" s="208" t="s">
        <v>309</v>
      </c>
      <c r="C20" s="121"/>
      <c r="D20" s="121" t="s">
        <v>310</v>
      </c>
      <c r="E20" s="121"/>
      <c r="F20" s="121"/>
      <c r="G20" s="121"/>
      <c r="H20" s="121"/>
      <c r="I20" s="214">
        <v>70</v>
      </c>
      <c r="J20" s="34"/>
      <c r="K20" s="92"/>
    </row>
    <row r="21" spans="1:11" x14ac:dyDescent="0.25">
      <c r="A21" s="29"/>
      <c r="B21" s="208" t="s">
        <v>311</v>
      </c>
      <c r="C21" s="121"/>
      <c r="D21" s="121" t="s">
        <v>137</v>
      </c>
      <c r="E21" s="121"/>
      <c r="F21" s="121"/>
      <c r="G21" s="121"/>
      <c r="H21" s="121"/>
      <c r="I21" s="214">
        <v>512</v>
      </c>
      <c r="J21" s="34"/>
      <c r="K21" s="92"/>
    </row>
    <row r="22" spans="1:11" x14ac:dyDescent="0.25">
      <c r="A22" s="29"/>
      <c r="B22" s="208" t="s">
        <v>312</v>
      </c>
      <c r="C22" s="121"/>
      <c r="D22" s="121" t="s">
        <v>313</v>
      </c>
      <c r="E22" s="121"/>
      <c r="F22" s="121"/>
      <c r="G22" s="121"/>
      <c r="H22" s="121"/>
      <c r="I22" s="214">
        <v>224</v>
      </c>
      <c r="J22" s="34"/>
      <c r="K22" s="92"/>
    </row>
    <row r="23" spans="1:11" x14ac:dyDescent="0.25">
      <c r="A23" s="29"/>
      <c r="B23" s="210" t="s">
        <v>314</v>
      </c>
      <c r="C23" s="108"/>
      <c r="D23" s="108" t="s">
        <v>315</v>
      </c>
      <c r="E23" s="108"/>
      <c r="F23" s="108"/>
      <c r="G23" s="108"/>
      <c r="H23" s="108"/>
      <c r="I23" s="109">
        <v>768</v>
      </c>
      <c r="J23" s="34"/>
      <c r="K23" s="92"/>
    </row>
    <row r="24" spans="1:11" x14ac:dyDescent="0.25">
      <c r="A24" s="29"/>
      <c r="B24" s="208" t="s">
        <v>316</v>
      </c>
      <c r="C24" s="215" t="s">
        <v>317</v>
      </c>
      <c r="D24" s="121"/>
      <c r="E24" s="121"/>
      <c r="F24" s="121"/>
      <c r="G24" s="121"/>
      <c r="H24" s="121"/>
      <c r="I24" s="214">
        <f>SUM(I17:I23)</f>
        <v>5015</v>
      </c>
      <c r="J24" s="34"/>
      <c r="K24" s="92"/>
    </row>
    <row r="25" spans="1:11" x14ac:dyDescent="0.25">
      <c r="A25" s="29"/>
      <c r="B25" s="205" t="s">
        <v>318</v>
      </c>
      <c r="C25" s="206" t="s">
        <v>319</v>
      </c>
      <c r="D25" s="115"/>
      <c r="E25" s="115"/>
      <c r="F25" s="115"/>
      <c r="G25" s="115"/>
      <c r="H25" s="115"/>
      <c r="I25" s="216">
        <v>8</v>
      </c>
      <c r="J25" s="34"/>
      <c r="K25" s="92"/>
    </row>
    <row r="26" spans="1:11" x14ac:dyDescent="0.25">
      <c r="A26" s="29"/>
      <c r="B26" s="210" t="s">
        <v>320</v>
      </c>
      <c r="C26" s="212" t="s">
        <v>321</v>
      </c>
      <c r="D26" s="108"/>
      <c r="E26" s="108"/>
      <c r="F26" s="108"/>
      <c r="G26" s="108"/>
      <c r="H26" s="108"/>
      <c r="I26" s="109">
        <f>I15+I24+I25</f>
        <v>5067</v>
      </c>
      <c r="J26" s="34"/>
      <c r="K26" s="92"/>
    </row>
    <row r="27" spans="1:11" x14ac:dyDescent="0.25">
      <c r="A27" s="29"/>
      <c r="B27" s="103"/>
      <c r="C27" s="103"/>
      <c r="D27" s="103"/>
      <c r="E27" s="103"/>
      <c r="F27" s="103"/>
      <c r="G27" s="103"/>
      <c r="H27" s="103"/>
      <c r="I27" s="103"/>
      <c r="J27" s="34"/>
      <c r="K27" s="92"/>
    </row>
    <row r="28" spans="1:11" x14ac:dyDescent="0.25">
      <c r="A28" s="29"/>
      <c r="B28" s="103" t="s">
        <v>331</v>
      </c>
      <c r="C28" s="103"/>
      <c r="D28" s="103"/>
      <c r="E28" s="103"/>
      <c r="F28" s="103"/>
      <c r="G28" s="103"/>
      <c r="H28" s="103"/>
      <c r="I28" s="220" t="s">
        <v>322</v>
      </c>
      <c r="J28" s="34"/>
      <c r="K28" s="92"/>
    </row>
    <row r="29" spans="1:11" x14ac:dyDescent="0.25">
      <c r="A29" s="33"/>
      <c r="B29" s="103"/>
      <c r="C29" s="103"/>
      <c r="D29" s="103"/>
      <c r="E29" s="103"/>
      <c r="F29" s="103"/>
      <c r="G29" s="103"/>
      <c r="H29" s="103"/>
      <c r="I29" s="103"/>
      <c r="J29" s="34"/>
      <c r="K29" s="92"/>
    </row>
    <row r="30" spans="1:11" x14ac:dyDescent="0.25">
      <c r="A30" s="33"/>
      <c r="B30" s="218" t="s">
        <v>323</v>
      </c>
      <c r="C30" s="103"/>
      <c r="D30" s="103"/>
      <c r="E30" s="103"/>
      <c r="F30" s="103"/>
      <c r="G30" s="103"/>
      <c r="H30" s="103"/>
      <c r="I30" s="103"/>
      <c r="J30" s="34"/>
    </row>
    <row r="31" spans="1:11" x14ac:dyDescent="0.25">
      <c r="A31" s="33"/>
      <c r="B31" s="104" t="s">
        <v>324</v>
      </c>
      <c r="C31" s="105"/>
      <c r="D31" s="105"/>
      <c r="E31" s="105"/>
      <c r="F31" s="105"/>
      <c r="G31" s="105"/>
      <c r="H31" s="219"/>
      <c r="I31" s="219">
        <v>1983</v>
      </c>
      <c r="J31" s="34"/>
    </row>
    <row r="32" spans="1:11" x14ac:dyDescent="0.25">
      <c r="A32" s="33"/>
      <c r="B32" s="107" t="s">
        <v>325</v>
      </c>
      <c r="C32" s="108"/>
      <c r="D32" s="108"/>
      <c r="E32" s="108"/>
      <c r="F32" s="108"/>
      <c r="G32" s="108"/>
      <c r="H32" s="151"/>
      <c r="I32" s="151">
        <v>640</v>
      </c>
      <c r="J32" s="34"/>
    </row>
    <row r="33" spans="1:10" ht="15" customHeight="1" x14ac:dyDescent="0.25">
      <c r="A33" s="33"/>
      <c r="B33" s="104" t="s">
        <v>326</v>
      </c>
      <c r="C33" s="105"/>
      <c r="D33" s="105"/>
      <c r="E33" s="105"/>
      <c r="F33" s="105"/>
      <c r="G33" s="105"/>
      <c r="H33" s="219"/>
      <c r="I33" s="219">
        <v>320</v>
      </c>
      <c r="J33" s="34"/>
    </row>
    <row r="34" spans="1:10" ht="15" customHeight="1" x14ac:dyDescent="0.25">
      <c r="A34" s="33"/>
      <c r="B34" s="120" t="s">
        <v>327</v>
      </c>
      <c r="C34" s="121"/>
      <c r="D34" s="121"/>
      <c r="E34" s="121"/>
      <c r="F34" s="121"/>
      <c r="G34" s="121"/>
      <c r="H34" s="150"/>
      <c r="I34" s="150">
        <v>-35</v>
      </c>
      <c r="J34" s="34"/>
    </row>
    <row r="35" spans="1:10" ht="15" customHeight="1" x14ac:dyDescent="0.25">
      <c r="A35" s="33"/>
      <c r="B35" s="120" t="s">
        <v>328</v>
      </c>
      <c r="C35" s="186"/>
      <c r="D35" s="186"/>
      <c r="E35" s="186"/>
      <c r="F35" s="186"/>
      <c r="G35" s="186"/>
      <c r="H35" s="187"/>
      <c r="I35" s="150">
        <v>716</v>
      </c>
      <c r="J35" s="34"/>
    </row>
    <row r="36" spans="1:10" ht="15" customHeight="1" x14ac:dyDescent="0.25">
      <c r="A36" s="33"/>
      <c r="B36" s="120" t="s">
        <v>329</v>
      </c>
      <c r="C36" s="121"/>
      <c r="D36" s="121"/>
      <c r="E36" s="121"/>
      <c r="F36" s="121"/>
      <c r="G36" s="121"/>
      <c r="H36" s="150"/>
      <c r="I36" s="150">
        <v>217</v>
      </c>
      <c r="J36" s="34"/>
    </row>
    <row r="37" spans="1:10" ht="15" customHeight="1" x14ac:dyDescent="0.25">
      <c r="A37" s="33"/>
      <c r="B37" s="107" t="s">
        <v>330</v>
      </c>
      <c r="C37" s="108"/>
      <c r="D37" s="108"/>
      <c r="E37" s="108"/>
      <c r="F37" s="108"/>
      <c r="G37" s="108"/>
      <c r="H37" s="151"/>
      <c r="I37" s="151">
        <v>125</v>
      </c>
      <c r="J37" s="34"/>
    </row>
    <row r="38" spans="1:10" ht="15" customHeight="1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34"/>
    </row>
    <row r="39" spans="1:10" ht="15" customHeight="1" x14ac:dyDescent="0.25">
      <c r="A39" s="38" t="s">
        <v>3</v>
      </c>
      <c r="B39" s="29" t="s">
        <v>235</v>
      </c>
      <c r="C39" s="29"/>
      <c r="D39" s="29"/>
      <c r="E39" s="29"/>
      <c r="F39" s="29"/>
      <c r="G39" s="29"/>
      <c r="H39" s="29"/>
      <c r="I39" s="29"/>
      <c r="J39" s="34"/>
    </row>
    <row r="40" spans="1:10" ht="15" customHeight="1" thickBot="1" x14ac:dyDescent="0.3">
      <c r="A40" s="9">
        <f>INDEX('Point Grid'!$C$8:$I$35,MATCH($A$1,'Point Grid'!$A$8:$A$35,0),MATCH(A39,'Point Grid'!$C$7:$I$7,0))</f>
        <v>5</v>
      </c>
      <c r="B40" s="29"/>
      <c r="C40" s="29"/>
      <c r="D40" s="29"/>
      <c r="E40" s="29"/>
      <c r="F40" s="29"/>
      <c r="G40" s="29"/>
      <c r="H40" s="29"/>
      <c r="I40" s="29"/>
      <c r="J40" s="34"/>
    </row>
    <row r="41" spans="1:10" ht="15" customHeight="1" thickBot="1" x14ac:dyDescent="0.3">
      <c r="A41" s="5"/>
      <c r="B41" s="104" t="s">
        <v>332</v>
      </c>
      <c r="C41" s="105"/>
      <c r="D41" s="105"/>
      <c r="E41" s="105"/>
      <c r="F41" s="105"/>
      <c r="G41" s="105"/>
      <c r="H41" s="219"/>
      <c r="I41" s="219">
        <v>10100</v>
      </c>
      <c r="J41" s="34"/>
    </row>
    <row r="42" spans="1:10" x14ac:dyDescent="0.25">
      <c r="A42" s="33"/>
      <c r="B42" s="107" t="s">
        <v>333</v>
      </c>
      <c r="C42" s="108"/>
      <c r="D42" s="108"/>
      <c r="E42" s="108"/>
      <c r="F42" s="108"/>
      <c r="G42" s="108"/>
      <c r="H42" s="151"/>
      <c r="I42" s="151">
        <v>1700</v>
      </c>
      <c r="J42" s="34"/>
    </row>
    <row r="43" spans="1:10" x14ac:dyDescent="0.25">
      <c r="A43" s="33"/>
      <c r="B43" s="120" t="s">
        <v>334</v>
      </c>
      <c r="C43" s="121"/>
      <c r="D43" s="121"/>
      <c r="E43" s="121"/>
      <c r="F43" s="121"/>
      <c r="G43" s="121"/>
      <c r="H43" s="150"/>
      <c r="I43" s="150">
        <v>707</v>
      </c>
      <c r="J43" s="34"/>
    </row>
    <row r="44" spans="1:10" x14ac:dyDescent="0.25">
      <c r="A44" s="33"/>
      <c r="B44" s="107" t="s">
        <v>335</v>
      </c>
      <c r="C44" s="108"/>
      <c r="D44" s="108"/>
      <c r="E44" s="108"/>
      <c r="F44" s="108"/>
      <c r="G44" s="108"/>
      <c r="H44" s="151"/>
      <c r="I44" s="151">
        <v>204</v>
      </c>
      <c r="J44" s="34"/>
    </row>
    <row r="45" spans="1:10" x14ac:dyDescent="0.25">
      <c r="A45" s="33"/>
      <c r="B45" s="107" t="s">
        <v>336</v>
      </c>
      <c r="C45" s="108"/>
      <c r="D45" s="108"/>
      <c r="E45" s="108"/>
      <c r="F45" s="108"/>
      <c r="G45" s="108"/>
      <c r="H45" s="151"/>
      <c r="I45" s="221">
        <v>0.13</v>
      </c>
      <c r="J45" s="34"/>
    </row>
    <row r="46" spans="1:10" x14ac:dyDescent="0.25">
      <c r="A46" s="33"/>
      <c r="B46" s="103"/>
      <c r="C46" s="103"/>
      <c r="D46" s="103"/>
      <c r="E46" s="103"/>
      <c r="F46" s="103"/>
      <c r="G46" s="103"/>
      <c r="H46" s="103"/>
      <c r="I46" s="103"/>
      <c r="J46" s="34"/>
    </row>
    <row r="47" spans="1:10" x14ac:dyDescent="0.25">
      <c r="A47" s="33"/>
      <c r="B47" s="104" t="s">
        <v>337</v>
      </c>
      <c r="C47" s="105"/>
      <c r="D47" s="105"/>
      <c r="E47" s="105"/>
      <c r="F47" s="105"/>
      <c r="G47" s="105"/>
      <c r="H47" s="219"/>
      <c r="I47" s="219">
        <v>1500</v>
      </c>
      <c r="J47" s="34"/>
    </row>
    <row r="48" spans="1:10" x14ac:dyDescent="0.25">
      <c r="A48" s="33"/>
      <c r="B48" s="120" t="s">
        <v>338</v>
      </c>
      <c r="C48" s="121"/>
      <c r="D48" s="121"/>
      <c r="E48" s="121"/>
      <c r="F48" s="121"/>
      <c r="G48" s="121"/>
      <c r="H48" s="150"/>
      <c r="I48" s="150">
        <v>600</v>
      </c>
      <c r="J48" s="34"/>
    </row>
    <row r="49" spans="1:10" x14ac:dyDescent="0.25">
      <c r="A49" s="33"/>
      <c r="B49" s="107" t="s">
        <v>339</v>
      </c>
      <c r="C49" s="108"/>
      <c r="D49" s="108"/>
      <c r="E49" s="108"/>
      <c r="F49" s="108"/>
      <c r="G49" s="108"/>
      <c r="H49" s="151"/>
      <c r="I49" s="151">
        <v>14800</v>
      </c>
      <c r="J49" s="34"/>
    </row>
    <row r="50" spans="1:10" x14ac:dyDescent="0.25">
      <c r="A50" s="33"/>
      <c r="B50" s="107" t="s">
        <v>340</v>
      </c>
      <c r="C50" s="108"/>
      <c r="D50" s="108"/>
      <c r="E50" s="108"/>
      <c r="F50" s="108"/>
      <c r="G50" s="108"/>
      <c r="H50" s="151"/>
      <c r="I50" s="221">
        <v>0.19</v>
      </c>
      <c r="J50" s="34"/>
    </row>
    <row r="51" spans="1:10" x14ac:dyDescent="0.25">
      <c r="A51" s="33"/>
      <c r="B51" s="58"/>
      <c r="C51" s="58"/>
      <c r="D51" s="58"/>
      <c r="E51" s="58"/>
      <c r="F51" s="58"/>
      <c r="G51" s="58"/>
      <c r="H51" s="58"/>
      <c r="I51" s="58"/>
      <c r="J51" s="34"/>
    </row>
    <row r="52" spans="1:10" x14ac:dyDescent="0.25">
      <c r="A52" s="33"/>
      <c r="B52" s="104" t="s">
        <v>341</v>
      </c>
      <c r="C52" s="60"/>
      <c r="D52" s="60"/>
      <c r="E52" s="60"/>
      <c r="F52" s="60"/>
      <c r="G52" s="60"/>
      <c r="H52" s="180"/>
      <c r="I52" s="219">
        <v>520</v>
      </c>
      <c r="J52" s="34"/>
    </row>
    <row r="53" spans="1:10" x14ac:dyDescent="0.25">
      <c r="A53" s="33"/>
      <c r="B53" s="107" t="s">
        <v>342</v>
      </c>
      <c r="C53" s="108"/>
      <c r="D53" s="108"/>
      <c r="E53" s="108"/>
      <c r="F53" s="108"/>
      <c r="G53" s="108"/>
      <c r="H53" s="151"/>
      <c r="I53" s="151">
        <v>270</v>
      </c>
      <c r="J53" s="34"/>
    </row>
    <row r="54" spans="1:10" x14ac:dyDescent="0.25">
      <c r="A54" s="33"/>
      <c r="B54" s="103"/>
      <c r="C54" s="103"/>
      <c r="D54" s="103"/>
      <c r="E54" s="103"/>
      <c r="F54" s="103"/>
      <c r="G54" s="103"/>
      <c r="H54" s="103"/>
      <c r="I54" s="103"/>
      <c r="J54" s="34"/>
    </row>
    <row r="55" spans="1:10" x14ac:dyDescent="0.25">
      <c r="A55" s="33"/>
      <c r="B55" s="104" t="s">
        <v>343</v>
      </c>
      <c r="C55" s="105"/>
      <c r="D55" s="105"/>
      <c r="E55" s="105"/>
      <c r="F55" s="105"/>
      <c r="G55" s="105"/>
      <c r="H55" s="219"/>
      <c r="I55" s="219">
        <v>450</v>
      </c>
      <c r="J55" s="34"/>
    </row>
    <row r="56" spans="1:10" x14ac:dyDescent="0.25">
      <c r="A56" s="33"/>
      <c r="B56" s="120" t="s">
        <v>344</v>
      </c>
      <c r="C56" s="121"/>
      <c r="D56" s="121"/>
      <c r="E56" s="121"/>
      <c r="F56" s="121"/>
      <c r="G56" s="121"/>
      <c r="H56" s="150"/>
      <c r="I56" s="150">
        <v>225</v>
      </c>
      <c r="J56" s="34"/>
    </row>
    <row r="57" spans="1:10" x14ac:dyDescent="0.25">
      <c r="A57" s="33"/>
      <c r="B57" s="107" t="s">
        <v>345</v>
      </c>
      <c r="C57" s="108"/>
      <c r="D57" s="108"/>
      <c r="E57" s="108"/>
      <c r="F57" s="108"/>
      <c r="G57" s="108"/>
      <c r="H57" s="151"/>
      <c r="I57" s="151">
        <v>66.3</v>
      </c>
      <c r="J57" s="34"/>
    </row>
    <row r="58" spans="1:10" x14ac:dyDescent="0.25">
      <c r="A58" s="33"/>
      <c r="B58" s="41"/>
      <c r="C58" s="41"/>
      <c r="D58" s="41"/>
      <c r="E58" s="41"/>
      <c r="F58" s="41"/>
      <c r="G58" s="41"/>
      <c r="H58" s="41"/>
      <c r="I58" s="41"/>
      <c r="J58" s="34"/>
    </row>
    <row r="59" spans="1:10" x14ac:dyDescent="0.25">
      <c r="A59" s="33"/>
      <c r="B59" s="103" t="s">
        <v>351</v>
      </c>
      <c r="C59" s="41"/>
      <c r="D59" s="41"/>
      <c r="E59" s="41"/>
      <c r="F59" s="41"/>
      <c r="G59" s="41"/>
      <c r="H59" s="41"/>
      <c r="I59" s="41"/>
      <c r="J59" s="34"/>
    </row>
    <row r="60" spans="1:10" x14ac:dyDescent="0.25">
      <c r="A60" s="33"/>
      <c r="B60" s="41"/>
      <c r="C60" s="41"/>
      <c r="D60" s="41"/>
      <c r="E60" s="41"/>
      <c r="F60" s="41"/>
      <c r="G60" s="41"/>
      <c r="H60" s="41"/>
      <c r="I60" s="41"/>
      <c r="J60" s="34"/>
    </row>
    <row r="61" spans="1:10" x14ac:dyDescent="0.25">
      <c r="A61" s="33"/>
      <c r="B61" s="41"/>
      <c r="C61" s="114"/>
      <c r="D61" s="115"/>
      <c r="E61" s="115"/>
      <c r="F61" s="158"/>
      <c r="G61" s="223" t="s">
        <v>89</v>
      </c>
      <c r="H61" s="223" t="s">
        <v>346</v>
      </c>
      <c r="I61" s="41"/>
      <c r="J61" s="34"/>
    </row>
    <row r="62" spans="1:10" x14ac:dyDescent="0.25">
      <c r="A62" s="33"/>
      <c r="B62" s="41"/>
      <c r="C62" s="120" t="s">
        <v>347</v>
      </c>
      <c r="D62" s="121"/>
      <c r="E62" s="121"/>
      <c r="F62" s="150"/>
      <c r="G62" s="150">
        <v>71000</v>
      </c>
      <c r="H62" s="224">
        <v>2.2000000000000002</v>
      </c>
      <c r="I62" s="41"/>
      <c r="J62" s="34"/>
    </row>
    <row r="63" spans="1:10" x14ac:dyDescent="0.25">
      <c r="A63" s="33"/>
      <c r="B63" s="41"/>
      <c r="C63" s="107" t="s">
        <v>348</v>
      </c>
      <c r="D63" s="108"/>
      <c r="E63" s="108"/>
      <c r="F63" s="151"/>
      <c r="G63" s="151">
        <v>66700</v>
      </c>
      <c r="H63" s="225">
        <v>1.8</v>
      </c>
      <c r="I63" s="41"/>
      <c r="J63" s="34"/>
    </row>
    <row r="64" spans="1:10" x14ac:dyDescent="0.25">
      <c r="A64" s="33"/>
      <c r="B64" s="103"/>
      <c r="C64" s="103"/>
      <c r="D64" s="103"/>
      <c r="E64" s="103"/>
      <c r="F64" s="103"/>
      <c r="G64" s="103"/>
      <c r="H64" s="103"/>
      <c r="I64" s="29"/>
      <c r="J64" s="34"/>
    </row>
    <row r="65" spans="1:10" x14ac:dyDescent="0.25">
      <c r="A65" s="33"/>
      <c r="B65" s="103" t="s">
        <v>142</v>
      </c>
      <c r="C65" s="41"/>
      <c r="D65" s="41"/>
      <c r="E65" s="41"/>
      <c r="F65" s="41"/>
      <c r="G65" s="41"/>
      <c r="H65" s="103"/>
      <c r="I65" s="29"/>
      <c r="J65" s="34"/>
    </row>
    <row r="66" spans="1:10" x14ac:dyDescent="0.25">
      <c r="A66" s="33"/>
      <c r="B66" s="41"/>
      <c r="C66" s="41"/>
      <c r="D66" s="41"/>
      <c r="E66" s="41"/>
      <c r="F66" s="41"/>
      <c r="G66" s="41"/>
      <c r="H66" s="103"/>
      <c r="I66" s="29"/>
      <c r="J66" s="34"/>
    </row>
    <row r="67" spans="1:10" x14ac:dyDescent="0.25">
      <c r="A67" s="33"/>
      <c r="B67" s="41"/>
      <c r="C67" s="103" t="s">
        <v>160</v>
      </c>
      <c r="D67" s="103"/>
      <c r="E67" s="103"/>
      <c r="F67" s="103"/>
      <c r="G67" s="103"/>
      <c r="H67" s="103">
        <v>100</v>
      </c>
      <c r="I67" s="29"/>
      <c r="J67" s="34"/>
    </row>
    <row r="68" spans="1:10" x14ac:dyDescent="0.25">
      <c r="A68" s="33"/>
      <c r="B68" s="41"/>
      <c r="C68" s="103" t="s">
        <v>161</v>
      </c>
      <c r="D68" s="103"/>
      <c r="E68" s="103"/>
      <c r="F68" s="103"/>
      <c r="G68" s="103"/>
      <c r="H68" s="103">
        <v>350</v>
      </c>
      <c r="I68" s="29"/>
      <c r="J68" s="34"/>
    </row>
    <row r="69" spans="1:10" x14ac:dyDescent="0.25">
      <c r="A69" s="33"/>
      <c r="B69" s="41"/>
      <c r="C69" s="103" t="s">
        <v>162</v>
      </c>
      <c r="D69" s="103"/>
      <c r="E69" s="103"/>
      <c r="F69" s="103"/>
      <c r="G69" s="103"/>
      <c r="H69" s="103">
        <v>250</v>
      </c>
      <c r="I69" s="29"/>
      <c r="J69" s="34"/>
    </row>
    <row r="70" spans="1:10" x14ac:dyDescent="0.25">
      <c r="A70" s="41"/>
      <c r="B70" s="41"/>
      <c r="C70" s="103" t="s">
        <v>349</v>
      </c>
      <c r="D70" s="103"/>
      <c r="E70" s="103"/>
      <c r="F70" s="103"/>
      <c r="G70" s="103"/>
      <c r="H70" s="103">
        <v>50</v>
      </c>
      <c r="I70" s="29"/>
      <c r="J70" s="34"/>
    </row>
    <row r="71" spans="1:10" x14ac:dyDescent="0.25">
      <c r="A71" s="41"/>
      <c r="B71" s="41"/>
      <c r="C71" s="103" t="s">
        <v>350</v>
      </c>
      <c r="D71" s="103"/>
      <c r="E71" s="103"/>
      <c r="F71" s="103"/>
      <c r="G71" s="103"/>
      <c r="H71" s="103">
        <v>75</v>
      </c>
      <c r="I71" s="29"/>
      <c r="J71" s="34"/>
    </row>
    <row r="72" spans="1:10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34"/>
    </row>
    <row r="73" spans="1:10" x14ac:dyDescent="0.25">
      <c r="A73" s="33"/>
      <c r="B73" s="41"/>
      <c r="C73" s="103" t="s">
        <v>163</v>
      </c>
      <c r="D73" s="103"/>
      <c r="E73" s="103"/>
      <c r="F73" s="103"/>
      <c r="G73" s="103"/>
      <c r="H73" s="103">
        <v>455</v>
      </c>
      <c r="I73" s="29"/>
      <c r="J73" s="34"/>
    </row>
    <row r="74" spans="1:10" ht="15" customHeight="1" x14ac:dyDescent="0.25">
      <c r="A74" s="33"/>
      <c r="B74" s="103"/>
      <c r="C74" s="103"/>
      <c r="D74" s="103"/>
      <c r="E74" s="103"/>
      <c r="F74" s="103"/>
      <c r="G74" s="103"/>
      <c r="H74" s="103"/>
      <c r="I74" s="29"/>
      <c r="J74" s="34"/>
    </row>
    <row r="75" spans="1:10" ht="15" customHeight="1" x14ac:dyDescent="0.25">
      <c r="A75" s="33"/>
      <c r="B75" s="103"/>
      <c r="C75" s="103" t="s">
        <v>143</v>
      </c>
      <c r="D75" s="103" t="s">
        <v>144</v>
      </c>
      <c r="E75" s="103"/>
      <c r="F75" s="103"/>
      <c r="G75" s="103"/>
      <c r="H75" s="103"/>
      <c r="I75" s="29"/>
      <c r="J75" s="34"/>
    </row>
    <row r="76" spans="1:10" ht="15" customHeight="1" x14ac:dyDescent="0.25">
      <c r="A76" s="33"/>
      <c r="B76" s="103"/>
      <c r="C76" s="103" t="s">
        <v>145</v>
      </c>
      <c r="D76" s="103" t="s">
        <v>146</v>
      </c>
      <c r="E76" s="103"/>
      <c r="F76" s="103"/>
      <c r="G76" s="103"/>
      <c r="H76" s="103"/>
      <c r="I76" s="29"/>
      <c r="J76" s="34"/>
    </row>
    <row r="77" spans="1:10" ht="15" customHeight="1" x14ac:dyDescent="0.25">
      <c r="A77" s="33"/>
      <c r="B77" s="103"/>
      <c r="C77" s="103"/>
      <c r="D77" s="103"/>
      <c r="E77" s="103"/>
      <c r="F77" s="103"/>
      <c r="G77" s="103"/>
      <c r="H77" s="103"/>
      <c r="I77" s="29"/>
      <c r="J77" s="34"/>
    </row>
    <row r="78" spans="1:10" ht="15" customHeight="1" x14ac:dyDescent="0.25">
      <c r="A78" s="33"/>
      <c r="B78" s="103"/>
      <c r="C78" s="110" t="s">
        <v>139</v>
      </c>
      <c r="D78" s="111" t="s">
        <v>140</v>
      </c>
      <c r="E78" s="112" t="s">
        <v>141</v>
      </c>
      <c r="F78" s="111" t="s">
        <v>147</v>
      </c>
      <c r="G78" s="110" t="s">
        <v>143</v>
      </c>
      <c r="H78" s="112" t="s">
        <v>145</v>
      </c>
      <c r="I78" s="29"/>
      <c r="J78" s="34"/>
    </row>
    <row r="79" spans="1:10" ht="15" customHeight="1" x14ac:dyDescent="0.25">
      <c r="A79" s="33"/>
      <c r="B79" s="103"/>
      <c r="C79" s="100">
        <v>185000</v>
      </c>
      <c r="D79" s="102">
        <v>43000</v>
      </c>
      <c r="E79" s="101">
        <v>38000</v>
      </c>
      <c r="F79" s="113">
        <v>0.22</v>
      </c>
      <c r="G79" s="100">
        <v>0</v>
      </c>
      <c r="H79" s="101">
        <v>0</v>
      </c>
      <c r="I79" s="29"/>
      <c r="J79" s="34"/>
    </row>
    <row r="80" spans="1:10" x14ac:dyDescent="0.25">
      <c r="A80" s="33"/>
      <c r="B80" s="103"/>
      <c r="C80" s="103"/>
      <c r="D80" s="103"/>
      <c r="E80" s="103"/>
      <c r="F80" s="103"/>
      <c r="G80" s="103"/>
      <c r="H80" s="103"/>
      <c r="I80" s="29"/>
      <c r="J80" s="34"/>
    </row>
    <row r="81" spans="1:11" x14ac:dyDescent="0.25">
      <c r="A81" s="33"/>
      <c r="B81" s="103"/>
      <c r="C81" s="114"/>
      <c r="D81" s="115"/>
      <c r="E81" s="115"/>
      <c r="F81" s="116" t="s">
        <v>148</v>
      </c>
      <c r="G81" s="117"/>
      <c r="H81" s="103"/>
      <c r="I81" s="29"/>
      <c r="J81" s="34"/>
    </row>
    <row r="82" spans="1:11" x14ac:dyDescent="0.25">
      <c r="A82" s="33"/>
      <c r="B82" s="103"/>
      <c r="C82" s="104" t="s">
        <v>149</v>
      </c>
      <c r="D82" s="105"/>
      <c r="E82" s="105"/>
      <c r="F82" s="118">
        <v>2.5000000000000001E-2</v>
      </c>
      <c r="G82" s="119"/>
      <c r="H82" s="103"/>
      <c r="I82" s="29"/>
      <c r="J82" s="34"/>
    </row>
    <row r="83" spans="1:11" x14ac:dyDescent="0.25">
      <c r="A83" s="33"/>
      <c r="B83" s="103"/>
      <c r="C83" s="120" t="s">
        <v>150</v>
      </c>
      <c r="D83" s="121"/>
      <c r="E83" s="121"/>
      <c r="F83" s="122">
        <v>1.7500000000000002E-2</v>
      </c>
      <c r="G83" s="123"/>
      <c r="H83" s="103"/>
      <c r="I83" s="29"/>
      <c r="J83" s="34"/>
    </row>
    <row r="84" spans="1:11" x14ac:dyDescent="0.25">
      <c r="A84" s="33"/>
      <c r="B84" s="103"/>
      <c r="C84" s="107" t="s">
        <v>151</v>
      </c>
      <c r="D84" s="108"/>
      <c r="E84" s="108"/>
      <c r="F84" s="124">
        <v>2.5000000000000001E-2</v>
      </c>
      <c r="G84" s="125"/>
      <c r="H84" s="103"/>
      <c r="I84" s="29"/>
      <c r="J84" s="34"/>
    </row>
    <row r="85" spans="1:11" x14ac:dyDescent="0.25">
      <c r="A85" s="33"/>
      <c r="B85" s="103"/>
      <c r="C85" s="104" t="s">
        <v>152</v>
      </c>
      <c r="D85" s="105"/>
      <c r="E85" s="105"/>
      <c r="F85" s="118">
        <v>7.4999999999999997E-3</v>
      </c>
      <c r="G85" s="119"/>
      <c r="H85" s="103"/>
      <c r="I85" s="29"/>
      <c r="J85" s="34"/>
    </row>
    <row r="86" spans="1:11" x14ac:dyDescent="0.25">
      <c r="A86" s="33"/>
      <c r="B86" s="103"/>
      <c r="C86" s="107" t="s">
        <v>153</v>
      </c>
      <c r="D86" s="108"/>
      <c r="E86" s="108"/>
      <c r="F86" s="124">
        <v>7.4999999999999997E-3</v>
      </c>
      <c r="G86" s="125"/>
      <c r="H86" s="103"/>
      <c r="I86" s="29"/>
      <c r="J86" s="34"/>
    </row>
    <row r="87" spans="1:11" x14ac:dyDescent="0.25">
      <c r="A87" s="33"/>
      <c r="B87" s="103"/>
      <c r="C87" s="120" t="s">
        <v>154</v>
      </c>
      <c r="D87" s="121"/>
      <c r="E87" s="121"/>
      <c r="F87" s="122">
        <v>2.5000000000000001E-2</v>
      </c>
      <c r="G87" s="123"/>
      <c r="H87" s="103"/>
      <c r="I87" s="29"/>
      <c r="J87" s="34"/>
    </row>
    <row r="88" spans="1:11" x14ac:dyDescent="0.25">
      <c r="A88" s="33"/>
      <c r="B88" s="103"/>
      <c r="C88" s="203" t="s">
        <v>155</v>
      </c>
      <c r="D88" s="108"/>
      <c r="E88" s="108"/>
      <c r="F88" s="124">
        <v>8.5000000000000006E-2</v>
      </c>
      <c r="G88" s="125"/>
      <c r="H88" s="103"/>
      <c r="I88" s="29"/>
      <c r="J88" s="34"/>
    </row>
    <row r="89" spans="1:11" x14ac:dyDescent="0.25">
      <c r="A89" s="33"/>
      <c r="B89" s="103"/>
      <c r="C89" s="103"/>
      <c r="D89" s="103"/>
      <c r="E89" s="103"/>
      <c r="F89" s="103"/>
      <c r="G89" s="103"/>
      <c r="H89" s="103"/>
      <c r="I89" s="29"/>
      <c r="J89" s="34"/>
    </row>
    <row r="90" spans="1:11" x14ac:dyDescent="0.25">
      <c r="A90" s="33"/>
      <c r="B90" s="103"/>
      <c r="C90" s="126" t="s">
        <v>156</v>
      </c>
      <c r="D90" s="103"/>
      <c r="E90" s="103"/>
      <c r="F90" s="103"/>
      <c r="G90" s="103"/>
      <c r="H90" s="103"/>
      <c r="I90" s="29"/>
      <c r="J90" s="34"/>
    </row>
    <row r="91" spans="1:11" x14ac:dyDescent="0.25">
      <c r="A91" s="33"/>
      <c r="B91" s="103"/>
      <c r="C91" s="126" t="s">
        <v>157</v>
      </c>
      <c r="D91" s="103"/>
      <c r="E91" s="103"/>
      <c r="F91" s="103"/>
      <c r="G91" s="103"/>
      <c r="H91" s="103"/>
      <c r="I91" s="29"/>
      <c r="J91" s="34"/>
    </row>
    <row r="92" spans="1:11" x14ac:dyDescent="0.25">
      <c r="A92" s="33"/>
      <c r="B92" s="103"/>
      <c r="C92" s="103"/>
      <c r="D92" s="103"/>
      <c r="E92" s="103"/>
      <c r="F92" s="103"/>
      <c r="G92" s="103"/>
      <c r="H92" s="103"/>
      <c r="I92" s="103"/>
      <c r="J92" s="34"/>
    </row>
    <row r="93" spans="1:11" x14ac:dyDescent="0.25">
      <c r="A93" s="38" t="s">
        <v>4</v>
      </c>
      <c r="B93" s="103" t="s">
        <v>159</v>
      </c>
      <c r="C93" s="103"/>
      <c r="D93" s="103"/>
      <c r="E93" s="103"/>
      <c r="F93" s="103"/>
      <c r="G93" s="103"/>
      <c r="H93" s="103"/>
      <c r="I93" s="103"/>
      <c r="J93" s="34"/>
    </row>
    <row r="94" spans="1:11" ht="15.75" thickBot="1" x14ac:dyDescent="0.3">
      <c r="A94" s="9">
        <f>INDEX('Point Grid'!$C$8:$I$35,MATCH($A$1,'Point Grid'!$A$8:$A$35,0),MATCH(A93,'Point Grid'!$C$7:$I$7,0))</f>
        <v>0.5</v>
      </c>
      <c r="B94" s="103" t="s">
        <v>158</v>
      </c>
      <c r="C94" s="103"/>
      <c r="D94" s="103"/>
      <c r="E94" s="103"/>
      <c r="F94" s="103"/>
      <c r="G94" s="103"/>
      <c r="H94" s="103"/>
      <c r="I94" s="103"/>
      <c r="J94" s="34"/>
    </row>
    <row r="95" spans="1:11" ht="15.75" thickBot="1" x14ac:dyDescent="0.3">
      <c r="A95" s="5"/>
      <c r="B95" s="103"/>
      <c r="C95" s="103"/>
      <c r="D95" s="103"/>
      <c r="E95" s="103"/>
      <c r="F95" s="103"/>
      <c r="G95" s="103"/>
      <c r="H95" s="103"/>
      <c r="I95" s="103"/>
      <c r="J95" s="34"/>
      <c r="K95" s="222"/>
    </row>
    <row r="96" spans="1:11" x14ac:dyDescent="0.25">
      <c r="A96" s="33"/>
      <c r="B96" s="103"/>
      <c r="C96" s="103"/>
      <c r="D96" s="103"/>
      <c r="E96" s="103"/>
      <c r="F96" s="103"/>
      <c r="G96" s="103"/>
      <c r="H96" s="103"/>
      <c r="I96" s="103"/>
      <c r="J96" s="34"/>
    </row>
    <row r="97" spans="1:11" ht="15.75" thickBot="1" x14ac:dyDescent="0.3">
      <c r="A97" s="42"/>
      <c r="B97" s="42"/>
      <c r="C97" s="42"/>
      <c r="D97" s="42"/>
      <c r="E97" s="42"/>
      <c r="F97" s="42"/>
      <c r="G97" s="42"/>
      <c r="H97" s="42"/>
      <c r="I97" s="42"/>
      <c r="J97" s="66"/>
    </row>
    <row r="100" spans="1:11" x14ac:dyDescent="0.25">
      <c r="K100" s="222"/>
    </row>
  </sheetData>
  <mergeCells count="1">
    <mergeCell ref="I1:J1"/>
  </mergeCells>
  <conditionalFormatting sqref="B1">
    <cfRule type="cellIs" dxfId="35" priority="3" operator="equal">
      <formula>"Incomplete"</formula>
    </cfRule>
    <cfRule type="cellIs" dxfId="34" priority="4" operator="equal">
      <formula>"Flag for Review"</formula>
    </cfRule>
    <cfRule type="cellIs" dxfId="33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11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</row>
    <row r="2" spans="1:11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</row>
    <row r="3" spans="1:1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11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</row>
    <row r="5" spans="1:1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</row>
    <row r="6" spans="1:11" ht="15" customHeight="1" x14ac:dyDescent="0.25">
      <c r="A6" s="38" t="s">
        <v>2</v>
      </c>
      <c r="B6" s="99" t="s">
        <v>252</v>
      </c>
      <c r="C6" s="29"/>
      <c r="D6" s="29"/>
      <c r="E6" s="29"/>
      <c r="F6" s="29"/>
      <c r="G6" s="29"/>
      <c r="H6" s="29"/>
      <c r="I6" s="29"/>
      <c r="J6" s="29"/>
      <c r="K6" s="34"/>
    </row>
    <row r="7" spans="1:11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</row>
    <row r="8" spans="1:11" ht="15" customHeight="1" thickBot="1" x14ac:dyDescent="0.3">
      <c r="A8" s="5"/>
      <c r="B8" s="29"/>
      <c r="C8" s="93"/>
      <c r="D8" s="94"/>
      <c r="E8" s="94"/>
      <c r="F8" s="193" t="s">
        <v>253</v>
      </c>
      <c r="G8" s="194" t="s">
        <v>254</v>
      </c>
      <c r="H8" s="29"/>
      <c r="I8" s="29"/>
      <c r="J8" s="29"/>
      <c r="K8" s="34"/>
    </row>
    <row r="9" spans="1:11" ht="15" customHeight="1" x14ac:dyDescent="0.25">
      <c r="A9" s="41"/>
      <c r="B9" s="29"/>
      <c r="C9" s="195" t="s">
        <v>255</v>
      </c>
      <c r="D9" s="98"/>
      <c r="E9" s="98"/>
      <c r="F9" s="196" t="s">
        <v>256</v>
      </c>
      <c r="G9" s="197" t="s">
        <v>256</v>
      </c>
      <c r="H9" s="29"/>
      <c r="I9" s="29"/>
      <c r="J9" s="29"/>
      <c r="K9" s="34"/>
    </row>
    <row r="10" spans="1:11" ht="15" customHeight="1" x14ac:dyDescent="0.25">
      <c r="A10" s="41"/>
      <c r="B10" s="29"/>
      <c r="C10" s="93" t="s">
        <v>257</v>
      </c>
      <c r="D10" s="94"/>
      <c r="E10" s="94"/>
      <c r="F10" s="198">
        <v>50000</v>
      </c>
      <c r="G10" s="159">
        <v>52973</v>
      </c>
      <c r="H10" s="29"/>
      <c r="I10" s="29"/>
      <c r="J10" s="29"/>
      <c r="K10" s="34"/>
    </row>
    <row r="11" spans="1:11" ht="15" customHeight="1" x14ac:dyDescent="0.25">
      <c r="A11" s="41"/>
      <c r="B11" s="29"/>
      <c r="C11" s="95" t="s">
        <v>258</v>
      </c>
      <c r="D11" s="96"/>
      <c r="E11" s="96"/>
      <c r="F11" s="199">
        <v>1539</v>
      </c>
      <c r="G11" s="160">
        <v>1899</v>
      </c>
      <c r="H11" s="29"/>
      <c r="I11" s="29"/>
      <c r="J11" s="29"/>
      <c r="K11" s="34"/>
    </row>
    <row r="12" spans="1:11" ht="15" customHeight="1" x14ac:dyDescent="0.25">
      <c r="A12" s="41"/>
      <c r="B12" s="29"/>
      <c r="C12" s="95" t="s">
        <v>259</v>
      </c>
      <c r="D12" s="96"/>
      <c r="E12" s="96"/>
      <c r="F12" s="199">
        <v>62</v>
      </c>
      <c r="G12" s="160">
        <v>73</v>
      </c>
      <c r="H12" s="29"/>
      <c r="I12" s="29"/>
      <c r="J12" s="29"/>
      <c r="K12" s="34"/>
    </row>
    <row r="13" spans="1:11" ht="15" customHeight="1" x14ac:dyDescent="0.25">
      <c r="A13" s="41"/>
      <c r="B13" s="29"/>
      <c r="C13" s="95" t="s">
        <v>260</v>
      </c>
      <c r="D13" s="96"/>
      <c r="E13" s="96"/>
      <c r="F13" s="199">
        <v>250</v>
      </c>
      <c r="G13" s="160">
        <v>257</v>
      </c>
      <c r="H13" s="29"/>
      <c r="I13" s="29"/>
      <c r="J13" s="29"/>
      <c r="K13" s="34"/>
    </row>
    <row r="14" spans="1:11" ht="15" customHeight="1" x14ac:dyDescent="0.25">
      <c r="A14" s="41"/>
      <c r="B14" s="29"/>
      <c r="C14" s="95" t="s">
        <v>261</v>
      </c>
      <c r="D14" s="96"/>
      <c r="E14" s="96"/>
      <c r="F14" s="199">
        <v>2078</v>
      </c>
      <c r="G14" s="160">
        <v>2160</v>
      </c>
      <c r="H14" s="29"/>
      <c r="I14" s="29"/>
      <c r="J14" s="29"/>
      <c r="K14" s="34"/>
    </row>
    <row r="15" spans="1:11" ht="15" customHeight="1" x14ac:dyDescent="0.25">
      <c r="A15" s="41"/>
      <c r="B15" s="29"/>
      <c r="C15" s="97" t="s">
        <v>262</v>
      </c>
      <c r="D15" s="98"/>
      <c r="E15" s="98"/>
      <c r="F15" s="200">
        <v>3749</v>
      </c>
      <c r="G15" s="161">
        <v>4611</v>
      </c>
      <c r="H15" s="29"/>
      <c r="I15" s="29"/>
      <c r="J15" s="29"/>
      <c r="K15" s="34"/>
    </row>
    <row r="16" spans="1:11" ht="15" customHeight="1" x14ac:dyDescent="0.25">
      <c r="A16" s="41"/>
      <c r="B16" s="29"/>
      <c r="C16" s="93" t="s">
        <v>263</v>
      </c>
      <c r="D16" s="94"/>
      <c r="E16" s="94"/>
      <c r="F16" s="198">
        <v>2083</v>
      </c>
      <c r="G16" s="159">
        <v>2250</v>
      </c>
      <c r="H16" s="29"/>
      <c r="I16" s="29"/>
      <c r="J16" s="29"/>
      <c r="K16" s="34"/>
    </row>
    <row r="17" spans="1:11" ht="15" customHeight="1" x14ac:dyDescent="0.25">
      <c r="A17" s="41"/>
      <c r="B17" s="29"/>
      <c r="C17" s="97" t="s">
        <v>264</v>
      </c>
      <c r="D17" s="98"/>
      <c r="E17" s="98"/>
      <c r="F17" s="200">
        <v>67000</v>
      </c>
      <c r="G17" s="161">
        <v>68500</v>
      </c>
      <c r="H17" s="29"/>
      <c r="I17" s="29"/>
      <c r="J17" s="29"/>
      <c r="K17" s="34"/>
    </row>
    <row r="18" spans="1:11" ht="15" customHeight="1" x14ac:dyDescent="0.25">
      <c r="A18" s="41"/>
      <c r="B18" s="29"/>
      <c r="C18" s="97" t="s">
        <v>265</v>
      </c>
      <c r="D18" s="98"/>
      <c r="E18" s="98"/>
      <c r="F18" s="200">
        <v>17108</v>
      </c>
      <c r="G18" s="161">
        <v>18000</v>
      </c>
      <c r="H18" s="29"/>
      <c r="I18" s="29"/>
      <c r="J18" s="29"/>
      <c r="K18" s="34"/>
    </row>
    <row r="19" spans="1:11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</row>
    <row r="20" spans="1:11" ht="15" customHeight="1" x14ac:dyDescent="0.25">
      <c r="A20" s="38" t="s">
        <v>3</v>
      </c>
      <c r="B20" s="29" t="s">
        <v>266</v>
      </c>
      <c r="C20" s="29"/>
      <c r="D20" s="29"/>
      <c r="E20" s="29"/>
      <c r="F20" s="29"/>
      <c r="G20" s="29"/>
      <c r="H20" s="29"/>
      <c r="I20" s="29"/>
      <c r="J20" s="29"/>
      <c r="K20" s="34"/>
    </row>
    <row r="21" spans="1:11" ht="15" customHeight="1" thickBot="1" x14ac:dyDescent="0.3">
      <c r="A21" s="9">
        <f>INDEX('Point Grid'!$C$8:$I$35,MATCH($A$1,'Point Grid'!$A$8:$A$35,0),MATCH(A20,'Point Grid'!$C$7:$I$7,0))</f>
        <v>1</v>
      </c>
      <c r="B21" s="29" t="s">
        <v>267</v>
      </c>
      <c r="C21" s="29"/>
      <c r="D21" s="29"/>
      <c r="E21" s="29"/>
      <c r="F21" s="29"/>
      <c r="G21" s="29"/>
      <c r="H21" s="29"/>
      <c r="I21" s="29"/>
      <c r="J21" s="29"/>
      <c r="K21" s="34"/>
    </row>
    <row r="22" spans="1:11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</row>
    <row r="23" spans="1:11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</row>
    <row r="24" spans="1:11" ht="15" customHeight="1" x14ac:dyDescent="0.25">
      <c r="A24" s="38" t="s">
        <v>4</v>
      </c>
      <c r="B24" s="29" t="s">
        <v>268</v>
      </c>
      <c r="C24" s="29"/>
      <c r="D24" s="29"/>
      <c r="E24" s="29"/>
      <c r="F24" s="29"/>
      <c r="G24" s="29"/>
      <c r="H24" s="29"/>
      <c r="I24" s="29"/>
      <c r="J24" s="29"/>
      <c r="K24" s="34"/>
    </row>
    <row r="25" spans="1:11" ht="15" customHeight="1" thickBot="1" x14ac:dyDescent="0.3">
      <c r="A25" s="9">
        <f>INDEX('Point Grid'!$C$8:$I$35,MATCH($A$1,'Point Grid'!$A$8:$A$35,0),MATCH(A24,'Point Grid'!$C$7:$I$7,0))</f>
        <v>1.25</v>
      </c>
      <c r="B25" s="201"/>
      <c r="C25" s="29"/>
      <c r="D25" s="29"/>
      <c r="E25" s="29"/>
      <c r="F25" s="29"/>
      <c r="G25" s="29"/>
      <c r="H25" s="29"/>
      <c r="I25" s="29"/>
      <c r="J25" s="29"/>
      <c r="K25" s="34"/>
    </row>
    <row r="26" spans="1:11" ht="15" customHeight="1" thickBot="1" x14ac:dyDescent="0.3">
      <c r="A26" s="5"/>
      <c r="B26" s="44" t="s">
        <v>274</v>
      </c>
      <c r="C26" s="29" t="s">
        <v>269</v>
      </c>
      <c r="D26" s="29"/>
      <c r="E26" s="29"/>
      <c r="F26" s="29"/>
      <c r="G26" s="29"/>
      <c r="H26" s="29"/>
      <c r="I26" s="29"/>
      <c r="J26" s="29"/>
      <c r="K26" s="34"/>
    </row>
    <row r="27" spans="1:11" ht="15" customHeight="1" x14ac:dyDescent="0.25">
      <c r="A27" s="33"/>
      <c r="B27" s="44"/>
      <c r="C27" s="29" t="s">
        <v>270</v>
      </c>
      <c r="D27" s="29"/>
      <c r="E27" s="29"/>
      <c r="F27" s="29"/>
      <c r="G27" s="29"/>
      <c r="H27" s="29"/>
      <c r="I27" s="29"/>
      <c r="J27" s="29"/>
      <c r="K27" s="34"/>
    </row>
    <row r="28" spans="1:11" x14ac:dyDescent="0.25">
      <c r="A28" s="33"/>
      <c r="B28" s="44"/>
      <c r="C28" s="29" t="s">
        <v>271</v>
      </c>
      <c r="D28" s="29"/>
      <c r="E28" s="29"/>
      <c r="F28" s="29"/>
      <c r="G28" s="29"/>
      <c r="H28" s="29"/>
      <c r="I28" s="29"/>
      <c r="J28" s="29"/>
      <c r="K28" s="34"/>
    </row>
    <row r="29" spans="1:11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</row>
    <row r="30" spans="1:11" x14ac:dyDescent="0.25">
      <c r="A30" s="33"/>
      <c r="B30" s="44" t="s">
        <v>275</v>
      </c>
      <c r="C30" s="29" t="s">
        <v>272</v>
      </c>
      <c r="D30" s="29"/>
      <c r="E30" s="29"/>
      <c r="F30" s="29"/>
      <c r="G30" s="29"/>
      <c r="H30" s="29"/>
      <c r="I30" s="29"/>
      <c r="J30" s="29"/>
      <c r="K30" s="34"/>
    </row>
    <row r="31" spans="1:11" x14ac:dyDescent="0.25">
      <c r="A31" s="33"/>
      <c r="B31" s="201"/>
      <c r="C31" s="29" t="s">
        <v>273</v>
      </c>
      <c r="D31" s="29"/>
      <c r="E31" s="29"/>
      <c r="F31" s="29"/>
      <c r="G31" s="29"/>
      <c r="H31" s="29"/>
      <c r="I31" s="29"/>
      <c r="J31" s="29"/>
      <c r="K31" s="34"/>
    </row>
    <row r="32" spans="1:11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5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12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59" t="s">
        <v>30</v>
      </c>
      <c r="L1" s="262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</row>
    <row r="4" spans="1:12" x14ac:dyDescent="0.25">
      <c r="A4" s="9">
        <f>INDEX('Point Grid'!B:B,MATCH($A$1,'Point Grid'!A:A,0))</f>
        <v>6.25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</row>
    <row r="6" spans="1:12" x14ac:dyDescent="0.25">
      <c r="A6" s="38" t="s">
        <v>2</v>
      </c>
      <c r="B6" s="29" t="s">
        <v>211</v>
      </c>
      <c r="C6" s="29"/>
      <c r="D6" s="29"/>
      <c r="E6" s="29"/>
      <c r="F6" s="29"/>
      <c r="G6" s="29"/>
      <c r="H6" s="29"/>
      <c r="I6" s="29"/>
      <c r="J6" s="29"/>
      <c r="K6" s="29"/>
      <c r="L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212</v>
      </c>
      <c r="C7" s="29"/>
      <c r="D7" s="29"/>
      <c r="E7" s="29"/>
      <c r="F7" s="29"/>
      <c r="G7" s="29"/>
      <c r="H7" s="29"/>
      <c r="I7" s="29"/>
      <c r="J7" s="29"/>
      <c r="K7" s="29"/>
      <c r="L7" s="34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</row>
    <row r="10" spans="1:12" x14ac:dyDescent="0.25">
      <c r="A10" s="38" t="s">
        <v>3</v>
      </c>
      <c r="B10" s="103" t="s">
        <v>213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34"/>
    </row>
    <row r="11" spans="1:12" ht="15.75" thickBot="1" x14ac:dyDescent="0.3">
      <c r="A11" s="9">
        <f>INDEX('Point Grid'!$C$8:$I$35,MATCH($A$1,'Point Grid'!$A$8:$A$35,0),MATCH(A10,'Point Grid'!$C$7:$I$7,0))</f>
        <v>3</v>
      </c>
      <c r="B11" s="103" t="s">
        <v>214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34"/>
    </row>
    <row r="12" spans="1:12" ht="15.75" thickBot="1" x14ac:dyDescent="0.3">
      <c r="A12" s="5"/>
      <c r="B12" s="58"/>
      <c r="C12" s="58"/>
      <c r="D12" s="58"/>
      <c r="E12" s="58"/>
      <c r="F12" s="58"/>
      <c r="G12" s="58"/>
      <c r="H12" s="58"/>
      <c r="I12" s="103"/>
      <c r="J12" s="103"/>
      <c r="K12" s="103"/>
      <c r="L12" s="34"/>
    </row>
    <row r="13" spans="1:12" x14ac:dyDescent="0.25">
      <c r="A13" s="33"/>
      <c r="B13" s="114" t="s">
        <v>215</v>
      </c>
      <c r="C13" s="59"/>
      <c r="D13" s="59"/>
      <c r="E13" s="59"/>
      <c r="F13" s="59"/>
      <c r="G13" s="177"/>
      <c r="H13" s="178">
        <v>5</v>
      </c>
      <c r="I13" s="179" t="s">
        <v>418</v>
      </c>
      <c r="J13" s="58"/>
      <c r="K13" s="58"/>
      <c r="L13" s="34"/>
    </row>
    <row r="14" spans="1:12" x14ac:dyDescent="0.25">
      <c r="A14" s="33"/>
      <c r="B14" s="104" t="s">
        <v>216</v>
      </c>
      <c r="C14" s="60"/>
      <c r="D14" s="60"/>
      <c r="E14" s="60"/>
      <c r="F14" s="60"/>
      <c r="G14" s="180"/>
      <c r="H14" s="181">
        <v>2</v>
      </c>
      <c r="I14" s="58"/>
      <c r="J14" s="58"/>
      <c r="K14" s="58"/>
      <c r="L14" s="34"/>
    </row>
    <row r="15" spans="1:12" x14ac:dyDescent="0.25">
      <c r="A15" s="33"/>
      <c r="B15" s="107" t="s">
        <v>217</v>
      </c>
      <c r="C15" s="61"/>
      <c r="D15" s="61"/>
      <c r="E15" s="61"/>
      <c r="F15" s="61"/>
      <c r="G15" s="182"/>
      <c r="H15" s="183">
        <v>1</v>
      </c>
      <c r="I15" s="58"/>
      <c r="J15" s="58"/>
      <c r="K15" s="58"/>
      <c r="L15" s="34"/>
    </row>
    <row r="16" spans="1:12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</row>
    <row r="17" spans="1:12" x14ac:dyDescent="0.25">
      <c r="A17" s="33"/>
      <c r="B17" s="114" t="s">
        <v>218</v>
      </c>
      <c r="C17" s="59"/>
      <c r="D17" s="59"/>
      <c r="E17" s="177"/>
      <c r="F17" s="158" t="s">
        <v>219</v>
      </c>
      <c r="G17" s="184">
        <v>2022</v>
      </c>
      <c r="H17" s="184">
        <v>2023</v>
      </c>
      <c r="I17" s="184">
        <v>2024</v>
      </c>
      <c r="J17" s="184">
        <v>2025</v>
      </c>
      <c r="K17" s="185">
        <v>2026</v>
      </c>
      <c r="L17" s="34"/>
    </row>
    <row r="18" spans="1:12" x14ac:dyDescent="0.25">
      <c r="A18" s="33"/>
      <c r="B18" s="163" t="s">
        <v>220</v>
      </c>
      <c r="C18" s="164"/>
      <c r="D18" s="144"/>
      <c r="E18" s="145"/>
      <c r="F18" s="150" t="s">
        <v>164</v>
      </c>
      <c r="G18" s="165">
        <v>2.1</v>
      </c>
      <c r="H18" s="166">
        <v>2.16</v>
      </c>
      <c r="I18" s="167">
        <v>2.2200000000000002</v>
      </c>
      <c r="J18" s="167">
        <v>2.29</v>
      </c>
      <c r="K18" s="168">
        <v>2.36</v>
      </c>
      <c r="L18" s="34"/>
    </row>
    <row r="19" spans="1:12" x14ac:dyDescent="0.25">
      <c r="A19" s="33"/>
      <c r="B19" s="120"/>
      <c r="C19" s="121"/>
      <c r="D19" s="186"/>
      <c r="E19" s="187"/>
      <c r="F19" s="150" t="s">
        <v>193</v>
      </c>
      <c r="G19" s="146">
        <v>1700</v>
      </c>
      <c r="H19" s="146">
        <v>1802</v>
      </c>
      <c r="I19" s="146">
        <v>1910</v>
      </c>
      <c r="J19" s="146">
        <v>2025</v>
      </c>
      <c r="K19" s="147">
        <v>2147</v>
      </c>
      <c r="L19" s="34"/>
    </row>
    <row r="20" spans="1:12" x14ac:dyDescent="0.25">
      <c r="A20" s="33"/>
      <c r="B20" s="107"/>
      <c r="C20" s="108"/>
      <c r="D20" s="61"/>
      <c r="E20" s="182"/>
      <c r="F20" s="151" t="s">
        <v>194</v>
      </c>
      <c r="G20" s="148">
        <v>1615</v>
      </c>
      <c r="H20" s="148">
        <v>1728</v>
      </c>
      <c r="I20" s="148">
        <v>1849</v>
      </c>
      <c r="J20" s="148">
        <v>1978</v>
      </c>
      <c r="K20" s="149">
        <v>2116</v>
      </c>
      <c r="L20" s="34"/>
    </row>
    <row r="21" spans="1:12" x14ac:dyDescent="0.25">
      <c r="A21" s="33"/>
      <c r="B21" s="169" t="s">
        <v>221</v>
      </c>
      <c r="C21" s="170"/>
      <c r="D21" s="171"/>
      <c r="E21" s="172"/>
      <c r="F21" s="150" t="s">
        <v>164</v>
      </c>
      <c r="G21" s="165">
        <v>2.1</v>
      </c>
      <c r="H21" s="166">
        <v>1.76</v>
      </c>
      <c r="I21" s="167">
        <v>1.48</v>
      </c>
      <c r="J21" s="167">
        <v>1.24</v>
      </c>
      <c r="K21" s="168">
        <v>1.04</v>
      </c>
      <c r="L21" s="34"/>
    </row>
    <row r="22" spans="1:12" x14ac:dyDescent="0.25">
      <c r="A22" s="33"/>
      <c r="B22" s="188" t="s">
        <v>419</v>
      </c>
      <c r="C22" s="121"/>
      <c r="D22" s="186"/>
      <c r="E22" s="187"/>
      <c r="F22" s="150" t="s">
        <v>193</v>
      </c>
      <c r="G22" s="146">
        <v>1700</v>
      </c>
      <c r="H22" s="146">
        <v>1751</v>
      </c>
      <c r="I22" s="146">
        <v>1804</v>
      </c>
      <c r="J22" s="146">
        <v>1858</v>
      </c>
      <c r="K22" s="147">
        <v>1914</v>
      </c>
      <c r="L22" s="34"/>
    </row>
    <row r="23" spans="1:12" x14ac:dyDescent="0.25">
      <c r="A23" s="33"/>
      <c r="B23" s="107"/>
      <c r="C23" s="108"/>
      <c r="D23" s="61"/>
      <c r="E23" s="182"/>
      <c r="F23" s="151" t="s">
        <v>194</v>
      </c>
      <c r="G23" s="148">
        <v>1615</v>
      </c>
      <c r="H23" s="148">
        <v>1696</v>
      </c>
      <c r="I23" s="148">
        <v>1781</v>
      </c>
      <c r="J23" s="148">
        <v>1870</v>
      </c>
      <c r="K23" s="149">
        <v>1964</v>
      </c>
      <c r="L23" s="34"/>
    </row>
    <row r="24" spans="1:12" x14ac:dyDescent="0.25">
      <c r="A24" s="33"/>
      <c r="B24" s="173" t="s">
        <v>222</v>
      </c>
      <c r="C24" s="174"/>
      <c r="D24" s="175"/>
      <c r="E24" s="176"/>
      <c r="F24" s="150" t="s">
        <v>164</v>
      </c>
      <c r="G24" s="165">
        <v>2.1</v>
      </c>
      <c r="H24" s="166">
        <v>1.66</v>
      </c>
      <c r="I24" s="167">
        <v>1.31</v>
      </c>
      <c r="J24" s="167">
        <v>1.03</v>
      </c>
      <c r="K24" s="168">
        <v>0.81</v>
      </c>
      <c r="L24" s="34"/>
    </row>
    <row r="25" spans="1:12" x14ac:dyDescent="0.25">
      <c r="A25" s="33"/>
      <c r="B25" s="120" t="s">
        <v>421</v>
      </c>
      <c r="C25" s="121"/>
      <c r="D25" s="186"/>
      <c r="E25" s="187"/>
      <c r="F25" s="150" t="s">
        <v>193</v>
      </c>
      <c r="G25" s="146">
        <v>1700</v>
      </c>
      <c r="H25" s="146">
        <v>1700</v>
      </c>
      <c r="I25" s="146">
        <v>1700</v>
      </c>
      <c r="J25" s="146">
        <v>1700</v>
      </c>
      <c r="K25" s="147">
        <v>1700</v>
      </c>
      <c r="L25" s="34"/>
    </row>
    <row r="26" spans="1:12" x14ac:dyDescent="0.25">
      <c r="A26" s="33"/>
      <c r="B26" s="107"/>
      <c r="C26" s="108"/>
      <c r="D26" s="61"/>
      <c r="E26" s="182"/>
      <c r="F26" s="151" t="s">
        <v>194</v>
      </c>
      <c r="G26" s="148">
        <v>1615</v>
      </c>
      <c r="H26" s="148">
        <v>1728</v>
      </c>
      <c r="I26" s="148">
        <v>1849</v>
      </c>
      <c r="J26" s="148">
        <v>1978</v>
      </c>
      <c r="K26" s="149">
        <v>2116</v>
      </c>
      <c r="L26" s="34"/>
    </row>
    <row r="27" spans="1:12" x14ac:dyDescent="0.25">
      <c r="A27" s="33"/>
      <c r="B27" s="173" t="s">
        <v>223</v>
      </c>
      <c r="C27" s="174"/>
      <c r="D27" s="175"/>
      <c r="E27" s="176"/>
      <c r="F27" s="150" t="s">
        <v>164</v>
      </c>
      <c r="G27" s="165">
        <v>2.1</v>
      </c>
      <c r="H27" s="166">
        <v>1.72</v>
      </c>
      <c r="I27" s="167">
        <v>1.41</v>
      </c>
      <c r="J27" s="167">
        <v>1.1599999999999999</v>
      </c>
      <c r="K27" s="168">
        <v>0.95</v>
      </c>
      <c r="L27" s="34"/>
    </row>
    <row r="28" spans="1:12" x14ac:dyDescent="0.25">
      <c r="A28" s="33"/>
      <c r="B28" s="120" t="s">
        <v>420</v>
      </c>
      <c r="C28" s="121"/>
      <c r="D28" s="186"/>
      <c r="E28" s="187"/>
      <c r="F28" s="150" t="s">
        <v>193</v>
      </c>
      <c r="G28" s="146">
        <v>1700</v>
      </c>
      <c r="H28" s="146">
        <v>1632</v>
      </c>
      <c r="I28" s="146">
        <v>1567</v>
      </c>
      <c r="J28" s="146">
        <v>1504</v>
      </c>
      <c r="K28" s="147">
        <v>1444</v>
      </c>
      <c r="L28" s="34"/>
    </row>
    <row r="29" spans="1:12" x14ac:dyDescent="0.25">
      <c r="A29" s="33"/>
      <c r="B29" s="107"/>
      <c r="C29" s="108"/>
      <c r="D29" s="61"/>
      <c r="E29" s="182"/>
      <c r="F29" s="151" t="s">
        <v>194</v>
      </c>
      <c r="G29" s="148">
        <v>1615</v>
      </c>
      <c r="H29" s="148">
        <v>1744</v>
      </c>
      <c r="I29" s="148">
        <v>1884</v>
      </c>
      <c r="J29" s="148">
        <v>2035</v>
      </c>
      <c r="K29" s="149">
        <v>2198</v>
      </c>
      <c r="L29" s="34"/>
    </row>
    <row r="30" spans="1:12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</row>
    <row r="31" spans="1:12" x14ac:dyDescent="0.25">
      <c r="A31" s="38" t="s">
        <v>4</v>
      </c>
      <c r="B31" s="41" t="s">
        <v>224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</row>
    <row r="32" spans="1:12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</row>
    <row r="33" spans="1:12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</row>
    <row r="34" spans="1:12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</row>
    <row r="35" spans="1:12" x14ac:dyDescent="0.25">
      <c r="A35" s="38" t="s">
        <v>5</v>
      </c>
      <c r="B35" s="41" t="s">
        <v>225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</row>
    <row r="36" spans="1:12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</row>
    <row r="37" spans="1:12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</row>
    <row r="38" spans="1:12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</row>
    <row r="39" spans="1:12" x14ac:dyDescent="0.25">
      <c r="A39" s="38" t="s">
        <v>6</v>
      </c>
      <c r="B39" s="41" t="s">
        <v>226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</row>
    <row r="40" spans="1:12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</row>
    <row r="41" spans="1:12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</row>
    <row r="42" spans="1:12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</row>
    <row r="43" spans="1:12" x14ac:dyDescent="0.25">
      <c r="A43" s="38" t="s">
        <v>7</v>
      </c>
      <c r="B43" s="29" t="s">
        <v>227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</row>
    <row r="44" spans="1:12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</row>
    <row r="45" spans="1:12" ht="15.75" thickBot="1" x14ac:dyDescent="0.3">
      <c r="A45" s="5"/>
      <c r="B45" s="189" t="s">
        <v>228</v>
      </c>
      <c r="C45" s="41"/>
      <c r="D45" s="29"/>
      <c r="E45" s="29" t="s">
        <v>229</v>
      </c>
      <c r="F45" s="29"/>
      <c r="G45" s="29"/>
      <c r="H45" s="29"/>
      <c r="I45" s="29"/>
      <c r="J45" s="29"/>
      <c r="K45" s="29"/>
      <c r="L45" s="34"/>
    </row>
    <row r="46" spans="1:12" x14ac:dyDescent="0.25">
      <c r="A46" s="33"/>
      <c r="B46" s="29" t="s">
        <v>230</v>
      </c>
      <c r="C46" s="29"/>
      <c r="D46" s="29"/>
      <c r="E46" s="29" t="s">
        <v>231</v>
      </c>
      <c r="F46" s="29"/>
      <c r="G46" s="29"/>
      <c r="H46" s="29"/>
      <c r="I46" s="29"/>
      <c r="J46" s="29"/>
      <c r="K46" s="29"/>
      <c r="L46" s="34"/>
    </row>
    <row r="47" spans="1:12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</row>
    <row r="48" spans="1:12" x14ac:dyDescent="0.25">
      <c r="A48" s="38" t="s">
        <v>8</v>
      </c>
      <c r="B48" s="29" t="s">
        <v>232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</row>
    <row r="49" spans="1:12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</row>
    <row r="50" spans="1:12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</row>
    <row r="51" spans="1:12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</row>
    <row r="52" spans="1:12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</row>
    <row r="53" spans="1:12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</row>
  </sheetData>
  <mergeCells count="1">
    <mergeCell ref="K1:L1"/>
  </mergeCells>
  <conditionalFormatting sqref="B1">
    <cfRule type="cellIs" dxfId="29" priority="15" operator="equal">
      <formula>"Incomplete"</formula>
    </cfRule>
    <cfRule type="cellIs" dxfId="28" priority="16" operator="equal">
      <formula>"Flag for Review"</formula>
    </cfRule>
    <cfRule type="cellIs" dxfId="27" priority="17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9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ht="15" customHeight="1" x14ac:dyDescent="0.25">
      <c r="A3" s="8" t="s">
        <v>13</v>
      </c>
      <c r="B3" s="29" t="s">
        <v>41</v>
      </c>
      <c r="C3" s="29"/>
      <c r="D3" s="29"/>
      <c r="E3" s="29"/>
      <c r="F3" s="29"/>
      <c r="G3" s="29"/>
      <c r="H3" s="29"/>
      <c r="I3" s="34"/>
    </row>
    <row r="4" spans="1:9" ht="15" customHeight="1" x14ac:dyDescent="0.25">
      <c r="A4" s="9">
        <f>INDEX('Point Grid'!B:B,MATCH($A$1,'Point Grid'!A:A,0))</f>
        <v>2.75</v>
      </c>
      <c r="B4" s="29" t="s">
        <v>42</v>
      </c>
      <c r="C4" s="29"/>
      <c r="D4" s="29"/>
      <c r="E4" s="29"/>
      <c r="F4" s="29"/>
      <c r="G4" s="29"/>
      <c r="H4" s="29"/>
      <c r="I4" s="34"/>
    </row>
    <row r="5" spans="1: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ht="15" customHeight="1" x14ac:dyDescent="0.25">
      <c r="A6" s="33"/>
      <c r="B6" s="190" t="s">
        <v>43</v>
      </c>
      <c r="C6" s="63"/>
      <c r="D6" s="63"/>
      <c r="E6" s="62"/>
      <c r="F6" s="68">
        <v>750000</v>
      </c>
      <c r="G6" s="29"/>
      <c r="H6" s="29"/>
      <c r="I6" s="34"/>
    </row>
    <row r="7" spans="1:9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</row>
    <row r="8" spans="1:9" ht="15" customHeight="1" x14ac:dyDescent="0.25">
      <c r="A8" s="33"/>
      <c r="B8" s="190" t="s">
        <v>44</v>
      </c>
      <c r="C8" s="63"/>
      <c r="D8" s="63"/>
      <c r="E8" s="62"/>
      <c r="F8" s="68"/>
      <c r="G8" s="29"/>
      <c r="H8" s="29"/>
      <c r="I8" s="34"/>
    </row>
    <row r="9" spans="1:9" ht="15" customHeight="1" x14ac:dyDescent="0.25">
      <c r="A9" s="33"/>
      <c r="B9" s="62" t="s">
        <v>45</v>
      </c>
      <c r="C9" s="63"/>
      <c r="D9" s="63"/>
      <c r="E9" s="62"/>
      <c r="F9" s="68">
        <v>50400.000000000007</v>
      </c>
      <c r="G9" s="191"/>
      <c r="H9" s="29"/>
      <c r="I9" s="34"/>
    </row>
    <row r="10" spans="1:9" ht="15" customHeight="1" x14ac:dyDescent="0.25">
      <c r="A10" s="33"/>
      <c r="B10" s="62" t="s">
        <v>46</v>
      </c>
      <c r="C10" s="63"/>
      <c r="D10" s="63"/>
      <c r="E10" s="62"/>
      <c r="F10" s="68">
        <v>40950</v>
      </c>
      <c r="G10" s="191"/>
      <c r="H10" s="29"/>
      <c r="I10" s="34"/>
    </row>
    <row r="11" spans="1:9" ht="15" customHeight="1" x14ac:dyDescent="0.25">
      <c r="A11" s="33"/>
      <c r="B11" s="62" t="s">
        <v>49</v>
      </c>
      <c r="C11" s="63"/>
      <c r="D11" s="63"/>
      <c r="E11" s="62"/>
      <c r="F11" s="68">
        <v>297000</v>
      </c>
      <c r="G11" s="191"/>
      <c r="H11" s="29"/>
      <c r="I11" s="34"/>
    </row>
    <row r="12" spans="1:9" ht="15" customHeight="1" x14ac:dyDescent="0.25">
      <c r="A12" s="33"/>
      <c r="B12" s="62" t="s">
        <v>48</v>
      </c>
      <c r="C12" s="63"/>
      <c r="D12" s="63"/>
      <c r="E12" s="62"/>
      <c r="F12" s="68">
        <v>87450</v>
      </c>
      <c r="G12" s="191"/>
      <c r="H12" s="29"/>
      <c r="I12" s="34"/>
    </row>
    <row r="13" spans="1:9" ht="15" customHeight="1" x14ac:dyDescent="0.25">
      <c r="A13" s="33"/>
      <c r="B13" s="62" t="s">
        <v>47</v>
      </c>
      <c r="C13" s="63"/>
      <c r="D13" s="63"/>
      <c r="E13" s="62"/>
      <c r="F13" s="68">
        <v>40837.5</v>
      </c>
      <c r="G13" s="191"/>
      <c r="H13" s="29"/>
      <c r="I13" s="34"/>
    </row>
    <row r="14" spans="1:9" ht="15" customHeight="1" x14ac:dyDescent="0.25">
      <c r="A14" s="33"/>
      <c r="B14" s="62" t="s">
        <v>50</v>
      </c>
      <c r="C14" s="63"/>
      <c r="D14" s="63"/>
      <c r="E14" s="62"/>
      <c r="F14" s="68">
        <v>30000</v>
      </c>
      <c r="G14" s="191"/>
      <c r="H14" s="29"/>
      <c r="I14" s="34"/>
    </row>
    <row r="15" spans="1:9" ht="15" customHeight="1" x14ac:dyDescent="0.25">
      <c r="A15" s="33"/>
      <c r="B15" s="62" t="s">
        <v>51</v>
      </c>
      <c r="C15" s="63"/>
      <c r="D15" s="63"/>
      <c r="E15" s="62"/>
      <c r="F15" s="68">
        <v>24750</v>
      </c>
      <c r="G15" s="191"/>
      <c r="H15" s="29"/>
      <c r="I15" s="34"/>
    </row>
    <row r="16" spans="1:9" ht="15" customHeight="1" x14ac:dyDescent="0.25">
      <c r="A16" s="33"/>
      <c r="B16" s="62" t="s">
        <v>52</v>
      </c>
      <c r="C16" s="63"/>
      <c r="D16" s="63"/>
      <c r="E16" s="62"/>
      <c r="F16" s="68">
        <v>261600</v>
      </c>
      <c r="G16" s="191"/>
      <c r="H16" s="29"/>
      <c r="I16" s="34"/>
    </row>
    <row r="17" spans="1:9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ht="15" customHeight="1" x14ac:dyDescent="0.25">
      <c r="A18" s="38" t="s">
        <v>2</v>
      </c>
      <c r="B18" s="29" t="s">
        <v>53</v>
      </c>
      <c r="C18" s="29"/>
      <c r="D18" s="29"/>
      <c r="E18" s="29"/>
      <c r="F18" s="29"/>
      <c r="G18" s="29"/>
      <c r="H18" s="29"/>
      <c r="I18" s="34"/>
    </row>
    <row r="19" spans="1:9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</row>
    <row r="20" spans="1:9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</row>
    <row r="21" spans="1:9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</row>
    <row r="22" spans="1:9" ht="15" customHeight="1" x14ac:dyDescent="0.25">
      <c r="A22" s="38" t="s">
        <v>3</v>
      </c>
      <c r="B22" s="29" t="s">
        <v>54</v>
      </c>
      <c r="C22" s="29"/>
      <c r="D22" s="29"/>
      <c r="E22" s="29"/>
      <c r="F22" s="29"/>
      <c r="G22" s="29"/>
      <c r="H22" s="29"/>
      <c r="I22" s="34"/>
    </row>
    <row r="23" spans="1:9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</row>
    <row r="24" spans="1:9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</row>
    <row r="25" spans="1:9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</row>
    <row r="26" spans="1:9" ht="15" customHeight="1" x14ac:dyDescent="0.25">
      <c r="A26" s="38" t="s">
        <v>4</v>
      </c>
      <c r="B26" s="29" t="s">
        <v>233</v>
      </c>
      <c r="C26" s="29"/>
      <c r="D26" s="29"/>
      <c r="E26" s="29"/>
      <c r="F26" s="29"/>
      <c r="G26" s="29"/>
      <c r="H26" s="29"/>
      <c r="I26" s="34"/>
    </row>
    <row r="27" spans="1:9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</row>
    <row r="28" spans="1:9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</row>
    <row r="29" spans="1:9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</row>
    <row r="30" spans="1:9" ht="15" customHeight="1" x14ac:dyDescent="0.25">
      <c r="A30" s="38" t="s">
        <v>5</v>
      </c>
      <c r="B30" s="29" t="s">
        <v>234</v>
      </c>
      <c r="C30" s="29"/>
      <c r="D30" s="29"/>
      <c r="E30" s="29"/>
      <c r="F30" s="29"/>
      <c r="G30" s="29"/>
      <c r="H30" s="29"/>
      <c r="I30" s="34"/>
    </row>
    <row r="31" spans="1:9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</row>
    <row r="32" spans="1:9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</row>
    <row r="33" spans="1:9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</row>
    <row r="34" spans="1:9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15" customHeight="1" x14ac:dyDescent="0.25"/>
    <row r="36" spans="1:9" ht="15" customHeight="1" x14ac:dyDescent="0.25"/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2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41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29" t="s">
        <v>126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29" t="s">
        <v>127</v>
      </c>
      <c r="C8" s="29"/>
      <c r="D8" s="29"/>
      <c r="E8" s="29"/>
      <c r="F8" s="29"/>
      <c r="G8" s="29"/>
      <c r="H8" s="29"/>
      <c r="I8" s="34"/>
    </row>
    <row r="9" spans="1:9" x14ac:dyDescent="0.25">
      <c r="A9" s="33"/>
      <c r="B9" s="29" t="s">
        <v>128</v>
      </c>
      <c r="C9" s="29"/>
      <c r="D9" s="29"/>
      <c r="E9" s="29"/>
      <c r="F9" s="29"/>
      <c r="G9" s="29"/>
      <c r="H9" s="29"/>
      <c r="I9" s="34"/>
    </row>
    <row r="10" spans="1:9" x14ac:dyDescent="0.25">
      <c r="A10" s="33"/>
      <c r="B10" s="29"/>
      <c r="C10" s="29"/>
      <c r="D10" s="29"/>
      <c r="E10" s="29"/>
      <c r="F10" s="29"/>
      <c r="G10" s="29"/>
      <c r="H10" s="29"/>
      <c r="I10" s="34"/>
    </row>
    <row r="11" spans="1:9" x14ac:dyDescent="0.25">
      <c r="A11" s="38" t="s">
        <v>3</v>
      </c>
      <c r="B11" s="29" t="s">
        <v>129</v>
      </c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9">
        <f>INDEX('Point Grid'!$C$8:$I$33,MATCH($A$1,'Point Grid'!$A$8:$A$33,0),MATCH(A11,'Point Grid'!$C$7:$I$7,0))</f>
        <v>1.5</v>
      </c>
      <c r="B12" s="29" t="s">
        <v>130</v>
      </c>
      <c r="C12" s="29"/>
      <c r="D12" s="29"/>
      <c r="E12" s="29"/>
      <c r="F12" s="29"/>
      <c r="G12" s="29"/>
      <c r="H12" s="29"/>
      <c r="I12" s="34"/>
    </row>
    <row r="13" spans="1:9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</row>
    <row r="14" spans="1:9" x14ac:dyDescent="0.25">
      <c r="A14" s="41"/>
      <c r="B14" s="29" t="s">
        <v>131</v>
      </c>
      <c r="C14" s="29"/>
      <c r="D14" s="29"/>
      <c r="E14" s="29"/>
      <c r="F14" s="29"/>
      <c r="G14" s="29"/>
      <c r="H14" s="29"/>
      <c r="I14" s="34"/>
    </row>
    <row r="15" spans="1:9" x14ac:dyDescent="0.25">
      <c r="A15" s="33"/>
      <c r="B15" s="29" t="s">
        <v>55</v>
      </c>
      <c r="C15" s="29"/>
      <c r="D15" s="29"/>
      <c r="E15" s="29"/>
      <c r="F15" s="29"/>
      <c r="G15" s="29"/>
      <c r="H15" s="29"/>
      <c r="I15" s="34"/>
    </row>
    <row r="16" spans="1:9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8" t="s">
        <v>4</v>
      </c>
      <c r="B17" s="29" t="s">
        <v>132</v>
      </c>
      <c r="C17" s="29"/>
      <c r="D17" s="29"/>
      <c r="E17" s="29"/>
      <c r="F17" s="29"/>
      <c r="G17" s="29"/>
      <c r="H17" s="29"/>
      <c r="I17" s="34"/>
    </row>
    <row r="18" spans="1:9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</row>
    <row r="19" spans="1:9" ht="15.75" thickBot="1" x14ac:dyDescent="0.3">
      <c r="A19" s="5"/>
      <c r="B19" s="29" t="s">
        <v>134</v>
      </c>
      <c r="C19" s="29"/>
      <c r="D19" s="29"/>
      <c r="E19" s="29"/>
      <c r="F19" s="29"/>
      <c r="G19" s="29"/>
      <c r="H19" s="29"/>
      <c r="I19" s="34"/>
    </row>
    <row r="20" spans="1:9" x14ac:dyDescent="0.25">
      <c r="A20" s="33"/>
      <c r="B20" s="29" t="s">
        <v>133</v>
      </c>
      <c r="C20" s="29"/>
      <c r="D20" s="29"/>
      <c r="E20" s="29"/>
      <c r="F20" s="29"/>
      <c r="G20" s="29"/>
      <c r="H20" s="29"/>
      <c r="I20" s="34"/>
    </row>
    <row r="21" spans="1:9" x14ac:dyDescent="0.25">
      <c r="A21" s="33"/>
      <c r="B21" s="29" t="s">
        <v>135</v>
      </c>
      <c r="C21" s="29"/>
      <c r="D21" s="29"/>
      <c r="E21" s="29"/>
      <c r="F21" s="29"/>
      <c r="G21" s="29"/>
      <c r="H21" s="29"/>
      <c r="I21" s="34"/>
    </row>
    <row r="22" spans="1:9" x14ac:dyDescent="0.25">
      <c r="A22" s="33"/>
      <c r="B22" s="29"/>
      <c r="C22" s="29"/>
      <c r="D22" s="29"/>
      <c r="E22" s="29"/>
      <c r="F22" s="29"/>
      <c r="G22" s="29"/>
      <c r="H22" s="29"/>
      <c r="I22" s="34"/>
    </row>
    <row r="23" spans="1:9" x14ac:dyDescent="0.25">
      <c r="A23" s="33"/>
      <c r="B23" s="29"/>
      <c r="C23" s="29"/>
      <c r="D23" s="29"/>
      <c r="E23" s="29"/>
      <c r="F23" s="29"/>
      <c r="G23" s="29"/>
      <c r="H23" s="29"/>
      <c r="I23" s="34"/>
    </row>
    <row r="24" spans="1:9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9" x14ac:dyDescent="0.25">
      <c r="A25" s="33"/>
      <c r="B25" s="29"/>
      <c r="C25" s="29"/>
      <c r="D25" s="29"/>
      <c r="E25" s="29"/>
      <c r="F25" s="29"/>
      <c r="G25" s="29"/>
      <c r="H25" s="29"/>
      <c r="I25" s="34"/>
    </row>
    <row r="26" spans="1:9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9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9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</row>
    <row r="5" spans="1:9" x14ac:dyDescent="0.25">
      <c r="A5" s="9"/>
      <c r="B5" s="29" t="s">
        <v>174</v>
      </c>
      <c r="C5" s="29"/>
      <c r="D5" s="29"/>
      <c r="E5" s="29"/>
      <c r="F5" s="29"/>
      <c r="G5" s="29"/>
      <c r="H5" s="29"/>
      <c r="I5" s="34"/>
    </row>
    <row r="6" spans="1:9" x14ac:dyDescent="0.25">
      <c r="A6" s="9"/>
      <c r="B6" s="29" t="s">
        <v>175</v>
      </c>
      <c r="C6" s="29"/>
      <c r="D6" s="29"/>
      <c r="E6" s="29"/>
      <c r="F6" s="29"/>
      <c r="G6" s="29"/>
      <c r="H6" s="29"/>
      <c r="I6" s="34"/>
    </row>
    <row r="7" spans="1:9" x14ac:dyDescent="0.25">
      <c r="A7" s="9"/>
      <c r="B7" s="29" t="s">
        <v>176</v>
      </c>
      <c r="C7" s="29"/>
      <c r="D7" s="29"/>
      <c r="E7" s="29"/>
      <c r="F7" s="29"/>
      <c r="G7" s="29"/>
      <c r="H7" s="29"/>
      <c r="I7" s="34"/>
    </row>
    <row r="8" spans="1:9" x14ac:dyDescent="0.25">
      <c r="A8" s="33"/>
      <c r="B8" s="29"/>
      <c r="C8" s="29"/>
      <c r="D8" s="29"/>
      <c r="E8" s="29"/>
      <c r="F8" s="29"/>
      <c r="G8" s="29"/>
      <c r="H8" s="29"/>
      <c r="I8" s="34"/>
    </row>
    <row r="9" spans="1:9" x14ac:dyDescent="0.25">
      <c r="A9" s="38" t="s">
        <v>2</v>
      </c>
      <c r="B9" s="29" t="s">
        <v>177</v>
      </c>
      <c r="C9" s="29"/>
      <c r="D9" s="29"/>
      <c r="E9" s="29"/>
      <c r="F9" s="29"/>
      <c r="G9" s="29"/>
      <c r="H9" s="29"/>
      <c r="I9" s="34"/>
    </row>
    <row r="10" spans="1:9" ht="15.75" thickBot="1" x14ac:dyDescent="0.3">
      <c r="A10" s="9">
        <f>INDEX('Point Grid'!$C$8:$I$33,MATCH($A$1,'Point Grid'!$A$8:$A$33,0),MATCH(A9,'Point Grid'!$C$7:$I$7,0))</f>
        <v>0.5</v>
      </c>
      <c r="B10" s="29" t="s">
        <v>178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</row>
    <row r="12" spans="1:9" x14ac:dyDescent="0.25">
      <c r="A12" s="41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38" t="s">
        <v>3</v>
      </c>
      <c r="B13" s="29" t="s">
        <v>179</v>
      </c>
      <c r="C13" s="29"/>
      <c r="D13" s="29"/>
      <c r="E13" s="29"/>
      <c r="F13" s="29"/>
      <c r="G13" s="29"/>
      <c r="H13" s="29"/>
      <c r="I13" s="34"/>
    </row>
    <row r="14" spans="1:9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</row>
    <row r="15" spans="1:9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</row>
    <row r="16" spans="1:9" x14ac:dyDescent="0.25">
      <c r="A16" s="41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41"/>
      <c r="B17" s="29" t="s">
        <v>180</v>
      </c>
      <c r="C17" s="29"/>
      <c r="D17" s="29"/>
      <c r="E17" s="29"/>
      <c r="F17" s="29"/>
      <c r="G17" s="29"/>
      <c r="H17" s="29"/>
      <c r="I17" s="34"/>
    </row>
    <row r="18" spans="1:9" x14ac:dyDescent="0.25">
      <c r="A18" s="41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8" t="s">
        <v>4</v>
      </c>
      <c r="B19" s="29" t="s">
        <v>181</v>
      </c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</row>
    <row r="21" spans="1:9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</row>
    <row r="22" spans="1:9" x14ac:dyDescent="0.25">
      <c r="A22" s="33"/>
      <c r="B22" s="29"/>
      <c r="C22" s="29"/>
      <c r="D22" s="29"/>
      <c r="E22" s="29"/>
      <c r="F22" s="29"/>
      <c r="G22" s="29"/>
      <c r="H22" s="29"/>
      <c r="I22" s="34"/>
    </row>
    <row r="23" spans="1:9" x14ac:dyDescent="0.25">
      <c r="A23" s="38" t="s">
        <v>5</v>
      </c>
      <c r="B23" s="29" t="s">
        <v>182</v>
      </c>
      <c r="C23" s="29"/>
      <c r="D23" s="29"/>
      <c r="E23" s="29"/>
      <c r="F23" s="29"/>
      <c r="G23" s="29"/>
      <c r="H23" s="29"/>
      <c r="I23" s="34"/>
    </row>
    <row r="24" spans="1:9" ht="15.75" thickBot="1" x14ac:dyDescent="0.3">
      <c r="A24" s="9">
        <f>INDEX('Point Grid'!$C$8:$I$33,MATCH($A$1,'Point Grid'!$A$8:$A$33,0),MATCH(A23,'Point Grid'!$C$7:$I$7,0))</f>
        <v>0.75</v>
      </c>
      <c r="B24" s="29" t="s">
        <v>183</v>
      </c>
      <c r="C24" s="29"/>
      <c r="D24" s="29"/>
      <c r="E24" s="29"/>
      <c r="F24" s="29"/>
      <c r="G24" s="29"/>
      <c r="H24" s="29"/>
      <c r="I24" s="34"/>
    </row>
    <row r="25" spans="1:9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</row>
    <row r="26" spans="1:9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9" x14ac:dyDescent="0.25">
      <c r="A27" s="33"/>
      <c r="B27" s="29"/>
      <c r="C27" s="29"/>
      <c r="D27" s="29"/>
      <c r="E27" s="29"/>
      <c r="F27" s="29"/>
      <c r="G27" s="29"/>
      <c r="H27" s="29"/>
      <c r="I27" s="34"/>
    </row>
    <row r="28" spans="1:9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4.75</v>
      </c>
      <c r="B4" s="41"/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69"/>
      <c r="C5" s="29"/>
      <c r="D5" s="29"/>
      <c r="E5" s="29"/>
      <c r="F5" s="29"/>
      <c r="G5" s="29"/>
      <c r="H5" s="29"/>
      <c r="I5" s="34"/>
    </row>
    <row r="6" spans="1:9" x14ac:dyDescent="0.25">
      <c r="A6" s="38" t="s">
        <v>2</v>
      </c>
      <c r="B6" s="41" t="s">
        <v>415</v>
      </c>
      <c r="C6" s="29"/>
      <c r="D6" s="29"/>
      <c r="E6" s="29"/>
      <c r="F6" s="29"/>
      <c r="G6" s="29"/>
      <c r="H6" s="29"/>
      <c r="I6" s="34"/>
    </row>
    <row r="7" spans="1:9" ht="15.75" thickBot="1" x14ac:dyDescent="0.3">
      <c r="A7" s="9">
        <f>INDEX('Point Grid'!$C$8:$I$35,MATCH($A$1,'Point Grid'!$A$8:$A$35,0),MATCH(A6,'Point Grid'!$C$7:$I$7,0))</f>
        <v>0.75</v>
      </c>
      <c r="B7" s="41"/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5"/>
      <c r="B8" s="41"/>
      <c r="C8" s="29"/>
      <c r="D8" s="29"/>
      <c r="E8" s="29"/>
      <c r="F8" s="29"/>
      <c r="G8" s="29"/>
      <c r="H8" s="29"/>
      <c r="I8" s="34"/>
    </row>
    <row r="9" spans="1:9" x14ac:dyDescent="0.25">
      <c r="A9" s="25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8" t="s">
        <v>3</v>
      </c>
      <c r="B10" s="29" t="s">
        <v>417</v>
      </c>
      <c r="C10" s="29"/>
      <c r="D10" s="29"/>
      <c r="E10" s="29"/>
      <c r="F10" s="29"/>
      <c r="G10" s="29"/>
      <c r="H10" s="29"/>
      <c r="I10" s="34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x14ac:dyDescent="0.25">
      <c r="A13" s="25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8" t="s">
        <v>4</v>
      </c>
      <c r="B14" s="29" t="s">
        <v>416</v>
      </c>
      <c r="C14" s="29"/>
      <c r="D14" s="29"/>
      <c r="E14" s="29"/>
      <c r="F14" s="29"/>
      <c r="G14" s="29"/>
      <c r="H14" s="29"/>
      <c r="I14" s="34"/>
    </row>
    <row r="15" spans="1:9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</row>
    <row r="16" spans="1: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25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8" t="s">
        <v>5</v>
      </c>
      <c r="B18" s="29" t="s">
        <v>91</v>
      </c>
      <c r="C18" s="29"/>
      <c r="D18" s="29"/>
      <c r="E18" s="29"/>
      <c r="F18" s="29"/>
      <c r="G18" s="29"/>
      <c r="H18" s="29"/>
      <c r="I18" s="34"/>
    </row>
    <row r="19" spans="1:9" ht="15.75" thickBot="1" x14ac:dyDescent="0.3">
      <c r="A19" s="9">
        <f>INDEX('Point Grid'!$C$8:$I$35,MATCH($A$1,'Point Grid'!$A$8:$A$35,0),MATCH(A18,'Point Grid'!$C$7:$I$7,0))</f>
        <v>1</v>
      </c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5"/>
      <c r="B20" s="30"/>
      <c r="C20" s="29"/>
      <c r="D20" s="29"/>
      <c r="E20" s="29"/>
      <c r="F20" s="29"/>
      <c r="G20" s="29"/>
      <c r="H20" s="29"/>
      <c r="I20" s="34"/>
    </row>
    <row r="21" spans="1:9" x14ac:dyDescent="0.25">
      <c r="A21" s="25"/>
      <c r="B21" s="29"/>
      <c r="C21" s="29"/>
      <c r="D21" s="29"/>
      <c r="E21" s="29"/>
      <c r="F21" s="29"/>
      <c r="G21" s="29"/>
      <c r="H21" s="29"/>
      <c r="I21" s="34"/>
    </row>
    <row r="22" spans="1:9" x14ac:dyDescent="0.25">
      <c r="A22" s="38" t="s">
        <v>6</v>
      </c>
      <c r="B22" s="29" t="s">
        <v>92</v>
      </c>
      <c r="C22" s="29"/>
      <c r="D22" s="29"/>
      <c r="E22" s="29"/>
      <c r="F22" s="29"/>
      <c r="G22" s="29"/>
      <c r="H22" s="29"/>
      <c r="I22" s="34"/>
    </row>
    <row r="23" spans="1:9" ht="15.75" thickBot="1" x14ac:dyDescent="0.3">
      <c r="A23" s="9">
        <f>INDEX('Point Grid'!$C$8:$I$35,MATCH($A$1,'Point Grid'!$A$8:$A$35,0),MATCH(A22,'Point Grid'!$C$7:$I$7,0))</f>
        <v>1</v>
      </c>
      <c r="B23" s="29" t="s">
        <v>90</v>
      </c>
      <c r="C23" s="29"/>
      <c r="D23" s="29"/>
      <c r="E23" s="29"/>
      <c r="F23" s="29"/>
      <c r="G23" s="29"/>
      <c r="H23" s="29"/>
      <c r="I23" s="34"/>
    </row>
    <row r="24" spans="1:9" ht="15.75" thickBot="1" x14ac:dyDescent="0.3">
      <c r="A24" s="5"/>
      <c r="B24" s="29"/>
      <c r="C24" s="29"/>
      <c r="D24" s="29"/>
      <c r="E24" s="29"/>
      <c r="F24" s="29"/>
      <c r="G24" s="29"/>
      <c r="H24" s="29"/>
      <c r="I24" s="34"/>
    </row>
    <row r="25" spans="1:9" x14ac:dyDescent="0.25">
      <c r="A25" s="33"/>
      <c r="B25" s="29"/>
      <c r="C25" s="29"/>
      <c r="D25" s="29"/>
      <c r="E25" s="29"/>
      <c r="F25" s="29"/>
      <c r="G25" s="29"/>
      <c r="H25" s="29"/>
      <c r="I25" s="34"/>
    </row>
    <row r="26" spans="1:9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9" x14ac:dyDescent="0.25">
      <c r="A27" s="33"/>
      <c r="B27" s="29"/>
      <c r="C27" s="29"/>
      <c r="D27" s="29"/>
      <c r="E27" s="29"/>
      <c r="F27" s="29"/>
      <c r="G27" s="29"/>
      <c r="H27" s="29"/>
      <c r="I27" s="34"/>
    </row>
    <row r="28" spans="1:9" ht="15.75" thickBot="1" x14ac:dyDescent="0.3">
      <c r="A28" s="35"/>
      <c r="B28" s="36"/>
      <c r="C28" s="36"/>
      <c r="D28" s="36"/>
      <c r="E28" s="36"/>
      <c r="F28" s="36"/>
      <c r="G28" s="36"/>
      <c r="H28" s="36"/>
      <c r="I28" s="37"/>
    </row>
    <row r="33" spans="10:10" x14ac:dyDescent="0.25">
      <c r="J33" s="64"/>
    </row>
    <row r="34" spans="10:10" x14ac:dyDescent="0.25">
      <c r="J34" s="64"/>
    </row>
    <row r="35" spans="10:10" x14ac:dyDescent="0.25">
      <c r="J35" s="64"/>
    </row>
    <row r="36" spans="10:10" x14ac:dyDescent="0.25">
      <c r="J36" s="64"/>
    </row>
    <row r="37" spans="10:10" x14ac:dyDescent="0.25">
      <c r="J37" s="64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259" t="s">
        <v>30</v>
      </c>
      <c r="I1" s="262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34"/>
    </row>
    <row r="5" spans="1: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9" ht="15" customHeight="1" x14ac:dyDescent="0.25">
      <c r="A6" s="38" t="s">
        <v>2</v>
      </c>
      <c r="B6" s="29" t="s">
        <v>278</v>
      </c>
      <c r="C6" s="29"/>
      <c r="D6" s="29"/>
      <c r="E6" s="29"/>
      <c r="F6" s="29"/>
      <c r="G6" s="29"/>
      <c r="H6" s="29"/>
      <c r="I6" s="34"/>
    </row>
    <row r="7" spans="1:9" ht="15" customHeight="1" thickBot="1" x14ac:dyDescent="0.3">
      <c r="A7" s="9">
        <f>INDEX('Point Grid'!$C$8:$I$35,MATCH($A$1,'Point Grid'!$A$8:$A$35,0),MATCH(A6,'Point Grid'!$C$7:$I$7,0))</f>
        <v>0.25</v>
      </c>
      <c r="B7" s="29" t="s">
        <v>279</v>
      </c>
      <c r="C7" s="29"/>
      <c r="D7" s="29"/>
      <c r="E7" s="29"/>
      <c r="F7" s="29"/>
      <c r="G7" s="29"/>
      <c r="H7" s="29"/>
      <c r="I7" s="34"/>
    </row>
    <row r="8" spans="1: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9" ht="15" customHeight="1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9" ht="15" customHeight="1" x14ac:dyDescent="0.25">
      <c r="A10" s="38" t="s">
        <v>3</v>
      </c>
      <c r="B10" s="29" t="s">
        <v>97</v>
      </c>
      <c r="C10" s="29"/>
      <c r="D10" s="29"/>
      <c r="E10" s="29"/>
      <c r="F10" s="29"/>
      <c r="G10" s="29"/>
      <c r="H10" s="29"/>
      <c r="I10" s="34"/>
    </row>
    <row r="11" spans="1:9" ht="15" customHeight="1" thickBot="1" x14ac:dyDescent="0.3">
      <c r="A11" s="9">
        <f>INDEX('Point Grid'!$C$8:$I$35,MATCH($A$1,'Point Grid'!$A$8:$A$35,0),MATCH(A10,'Point Grid'!$C$7:$I$7,0))</f>
        <v>0.75</v>
      </c>
      <c r="B11" s="29" t="s">
        <v>93</v>
      </c>
      <c r="C11" s="29"/>
      <c r="D11" s="29"/>
      <c r="E11" s="29"/>
      <c r="F11" s="29"/>
      <c r="G11" s="29"/>
      <c r="H11" s="29"/>
      <c r="I11" s="34"/>
    </row>
    <row r="12" spans="1: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9" ht="15" customHeight="1" x14ac:dyDescent="0.25">
      <c r="A13" s="33"/>
      <c r="B13" s="62" t="s">
        <v>94</v>
      </c>
      <c r="C13" s="63"/>
      <c r="D13" s="79"/>
      <c r="E13" s="86">
        <v>150000</v>
      </c>
      <c r="F13" s="29"/>
      <c r="G13" s="29"/>
      <c r="H13" s="29"/>
      <c r="I13" s="34"/>
    </row>
    <row r="14" spans="1:9" ht="15" customHeight="1" x14ac:dyDescent="0.25">
      <c r="A14" s="33"/>
      <c r="B14" s="55" t="s">
        <v>95</v>
      </c>
      <c r="C14" s="29"/>
      <c r="D14" s="77"/>
      <c r="E14" s="77">
        <v>450</v>
      </c>
      <c r="F14" s="29"/>
      <c r="G14" s="29"/>
      <c r="H14" s="29"/>
      <c r="I14" s="34"/>
    </row>
    <row r="15" spans="1:9" ht="15" customHeight="1" x14ac:dyDescent="0.25">
      <c r="A15" s="33"/>
      <c r="B15" s="56" t="s">
        <v>96</v>
      </c>
      <c r="C15" s="57"/>
      <c r="D15" s="78"/>
      <c r="E15" s="78">
        <v>650</v>
      </c>
      <c r="F15" s="29"/>
      <c r="G15" s="29"/>
      <c r="H15" s="29"/>
      <c r="I15" s="34"/>
    </row>
    <row r="16" spans="1: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9" ht="15" customHeight="1" x14ac:dyDescent="0.25">
      <c r="A17" s="38" t="s">
        <v>4</v>
      </c>
      <c r="B17" s="29" t="s">
        <v>99</v>
      </c>
      <c r="C17" s="29"/>
      <c r="D17" s="29"/>
      <c r="E17" s="29"/>
      <c r="F17" s="29"/>
      <c r="G17" s="29"/>
      <c r="H17" s="29"/>
      <c r="I17" s="34"/>
    </row>
    <row r="18" spans="1:9" ht="15" customHeight="1" thickBot="1" x14ac:dyDescent="0.3">
      <c r="A18" s="9">
        <f>INDEX('Point Grid'!$C$8:$I$35,MATCH($A$1,'Point Grid'!$A$8:$A$35,0),MATCH(A17,'Point Grid'!$C$7:$I$7,0))</f>
        <v>1</v>
      </c>
      <c r="B18" s="29" t="s">
        <v>98</v>
      </c>
      <c r="C18" s="29"/>
      <c r="D18" s="29"/>
      <c r="E18" s="29"/>
      <c r="F18" s="29"/>
      <c r="G18" s="29"/>
      <c r="H18" s="29"/>
      <c r="I18" s="34"/>
    </row>
    <row r="19" spans="1:9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</row>
    <row r="20" spans="1:9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</row>
    <row r="21" spans="1:9" ht="15" customHeight="1" x14ac:dyDescent="0.25">
      <c r="A21" s="38" t="s">
        <v>5</v>
      </c>
      <c r="B21" s="29" t="s">
        <v>100</v>
      </c>
      <c r="C21" s="29"/>
      <c r="D21" s="29"/>
      <c r="E21" s="29"/>
      <c r="F21" s="29"/>
      <c r="G21" s="29"/>
      <c r="H21" s="29"/>
      <c r="I21" s="34"/>
    </row>
    <row r="22" spans="1:9" ht="15" customHeight="1" thickBot="1" x14ac:dyDescent="0.3">
      <c r="A22" s="9">
        <f>INDEX('Point Grid'!$C$8:$I$35,MATCH($A$1,'Point Grid'!$A$8:$A$35,0),MATCH(A21,'Point Grid'!$C$7:$I$7,0))</f>
        <v>0.5</v>
      </c>
      <c r="B22" s="29" t="s">
        <v>102</v>
      </c>
      <c r="C22" s="29"/>
      <c r="D22" s="29"/>
      <c r="E22" s="29"/>
      <c r="F22" s="29"/>
      <c r="G22" s="29"/>
      <c r="H22" s="29"/>
      <c r="I22" s="34"/>
    </row>
    <row r="23" spans="1:9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</row>
    <row r="24" spans="1:9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9" ht="15" customHeight="1" x14ac:dyDescent="0.25">
      <c r="A25" s="38" t="s">
        <v>6</v>
      </c>
      <c r="B25" s="29" t="s">
        <v>101</v>
      </c>
      <c r="C25" s="29"/>
      <c r="D25" s="29"/>
      <c r="E25" s="29"/>
      <c r="F25" s="29"/>
      <c r="G25" s="29"/>
      <c r="H25" s="29"/>
      <c r="I25" s="34"/>
    </row>
    <row r="26" spans="1:9" ht="15" customHeight="1" thickBot="1" x14ac:dyDescent="0.3">
      <c r="A26" s="9">
        <f>INDEX('Point Grid'!$C$8:$I$35,MATCH($A$1,'Point Grid'!$A$8:$A$35,0),MATCH(A25,'Point Grid'!$C$7:$I$7,0))</f>
        <v>0.5</v>
      </c>
      <c r="B26" s="29" t="s">
        <v>102</v>
      </c>
      <c r="C26" s="29"/>
      <c r="D26" s="29"/>
      <c r="E26" s="29"/>
      <c r="F26" s="29"/>
      <c r="G26" s="29"/>
      <c r="H26" s="29"/>
      <c r="I26" s="34"/>
    </row>
    <row r="27" spans="1:9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</row>
    <row r="28" spans="1:9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</row>
    <row r="29" spans="1:9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</row>
    <row r="30" spans="1:9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</row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9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263" t="s">
        <v>30</v>
      </c>
      <c r="I1" s="264"/>
    </row>
    <row r="2" spans="1: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9" x14ac:dyDescent="0.25">
      <c r="A3" s="8" t="s">
        <v>13</v>
      </c>
      <c r="B3" s="29" t="s">
        <v>103</v>
      </c>
      <c r="C3" s="29"/>
      <c r="D3" s="29"/>
      <c r="E3" s="29"/>
      <c r="F3" s="29"/>
      <c r="G3" s="29"/>
      <c r="H3" s="29"/>
      <c r="I3" s="34"/>
    </row>
    <row r="4" spans="1:9" x14ac:dyDescent="0.25">
      <c r="A4" s="9">
        <f>INDEX('Point Grid'!B:B,MATCH($A$1,'Point Grid'!A:A,0))</f>
        <v>1</v>
      </c>
      <c r="B4" s="30" t="s">
        <v>438</v>
      </c>
      <c r="C4" s="29"/>
      <c r="D4" s="29"/>
      <c r="E4" s="29"/>
      <c r="F4" s="29"/>
      <c r="G4" s="29"/>
      <c r="H4" s="29"/>
      <c r="I4" s="34"/>
    </row>
    <row r="5" spans="1:9" x14ac:dyDescent="0.25">
      <c r="A5" s="33"/>
      <c r="B5" s="29" t="s">
        <v>104</v>
      </c>
      <c r="C5" s="29"/>
      <c r="D5" s="29"/>
      <c r="E5" s="29"/>
      <c r="F5" s="29"/>
      <c r="G5" s="29"/>
      <c r="H5" s="29"/>
      <c r="I5" s="34"/>
    </row>
    <row r="6" spans="1:9" x14ac:dyDescent="0.25">
      <c r="A6" s="33"/>
      <c r="B6" s="29"/>
      <c r="C6" s="29"/>
      <c r="D6" s="29"/>
      <c r="E6" s="29"/>
      <c r="F6" s="29"/>
      <c r="G6" s="29"/>
      <c r="H6" s="29"/>
      <c r="I6" s="34"/>
    </row>
    <row r="7" spans="1:9" x14ac:dyDescent="0.25">
      <c r="A7" s="38" t="s">
        <v>2</v>
      </c>
      <c r="B7" s="29" t="s">
        <v>439</v>
      </c>
      <c r="C7" s="29"/>
      <c r="D7" s="29"/>
      <c r="E7" s="29"/>
      <c r="F7" s="29"/>
      <c r="G7" s="29"/>
      <c r="H7" s="29"/>
      <c r="I7" s="34"/>
    </row>
    <row r="8" spans="1:9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</row>
    <row r="9" spans="1:9" ht="15.75" thickBot="1" x14ac:dyDescent="0.3">
      <c r="A9" s="5"/>
      <c r="B9" s="29"/>
      <c r="C9" s="29"/>
      <c r="D9" s="29"/>
      <c r="E9" s="29"/>
      <c r="F9" s="29"/>
      <c r="G9" s="29"/>
      <c r="H9" s="29"/>
      <c r="I9" s="34"/>
    </row>
    <row r="10" spans="1:9" x14ac:dyDescent="0.25">
      <c r="A10" s="33"/>
      <c r="B10" s="29"/>
      <c r="C10" s="29"/>
      <c r="D10" s="29"/>
      <c r="E10" s="29"/>
      <c r="F10" s="29"/>
      <c r="G10" s="29"/>
      <c r="H10" s="29"/>
      <c r="I10" s="34"/>
    </row>
    <row r="11" spans="1:9" x14ac:dyDescent="0.25">
      <c r="A11" s="38" t="s">
        <v>2</v>
      </c>
      <c r="B11" s="29" t="s">
        <v>440</v>
      </c>
      <c r="C11" s="29"/>
      <c r="D11" s="29"/>
      <c r="E11" s="29"/>
      <c r="F11" s="29"/>
      <c r="G11" s="29"/>
      <c r="H11" s="29"/>
      <c r="I11" s="34"/>
    </row>
    <row r="12" spans="1:9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</row>
    <row r="13" spans="1:9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</row>
    <row r="14" spans="1:9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9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1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259" t="s">
        <v>30</v>
      </c>
      <c r="J1" s="262"/>
    </row>
    <row r="2" spans="1:11" x14ac:dyDescent="0.25">
      <c r="A2" s="127"/>
      <c r="B2" s="91"/>
      <c r="C2" s="91"/>
      <c r="D2" s="91"/>
      <c r="E2" s="91"/>
      <c r="F2" s="91"/>
      <c r="G2" s="91"/>
      <c r="H2" s="91"/>
      <c r="I2" s="91"/>
      <c r="J2" s="128"/>
      <c r="K2" s="129"/>
    </row>
    <row r="3" spans="1:11" x14ac:dyDescent="0.25">
      <c r="A3" s="130" t="s">
        <v>13</v>
      </c>
      <c r="B3" s="131"/>
      <c r="C3" s="91"/>
      <c r="D3" s="91"/>
      <c r="E3" s="91"/>
      <c r="F3" s="91"/>
      <c r="G3" s="91"/>
      <c r="H3" s="91"/>
      <c r="I3" s="91"/>
      <c r="J3" s="128"/>
      <c r="K3" s="129"/>
    </row>
    <row r="4" spans="1:11" x14ac:dyDescent="0.25">
      <c r="A4" s="9">
        <f>INDEX('Point Grid'!B:B,MATCH($A$1,'Point Grid'!A:A,0))</f>
        <v>2</v>
      </c>
      <c r="B4" s="131"/>
      <c r="C4" s="91"/>
      <c r="D4" s="91"/>
      <c r="E4" s="91"/>
      <c r="F4" s="91"/>
      <c r="G4" s="91"/>
      <c r="H4" s="91"/>
      <c r="I4" s="91"/>
      <c r="J4" s="128"/>
      <c r="K4" s="129"/>
    </row>
    <row r="5" spans="1:11" x14ac:dyDescent="0.25">
      <c r="A5" s="127"/>
      <c r="B5" s="131"/>
      <c r="C5" s="91"/>
      <c r="D5" s="91"/>
      <c r="E5" s="91"/>
      <c r="F5" s="91"/>
      <c r="G5" s="91"/>
      <c r="H5" s="91"/>
      <c r="I5" s="91"/>
      <c r="J5" s="128"/>
      <c r="K5" s="129"/>
    </row>
    <row r="6" spans="1:11" x14ac:dyDescent="0.25">
      <c r="A6" s="38" t="s">
        <v>2</v>
      </c>
      <c r="B6" s="91" t="s">
        <v>105</v>
      </c>
      <c r="C6" s="91"/>
      <c r="D6" s="91"/>
      <c r="E6" s="91"/>
      <c r="F6" s="91"/>
      <c r="G6" s="91"/>
      <c r="H6" s="91"/>
      <c r="I6" s="91"/>
      <c r="J6" s="128"/>
      <c r="K6" s="129"/>
    </row>
    <row r="7" spans="1:11" ht="15.75" thickBot="1" x14ac:dyDescent="0.3">
      <c r="A7" s="9">
        <f>INDEX('Point Grid'!$C$8:$I$35,MATCH($A$1,'Point Grid'!$A$8:$A$35,0),MATCH(A6,'Point Grid'!$C$7:$I$7,0))</f>
        <v>0.5</v>
      </c>
      <c r="B7" s="91"/>
      <c r="C7" s="91"/>
      <c r="D7" s="91"/>
      <c r="E7" s="91"/>
      <c r="F7" s="91"/>
      <c r="G7" s="91"/>
      <c r="H7" s="91"/>
      <c r="I7" s="91"/>
      <c r="J7" s="128"/>
      <c r="K7" s="129"/>
    </row>
    <row r="8" spans="1:11" ht="15.75" thickBot="1" x14ac:dyDescent="0.3">
      <c r="A8" s="5"/>
      <c r="B8" s="91"/>
      <c r="C8" s="91"/>
      <c r="D8" s="91"/>
      <c r="E8" s="91"/>
      <c r="F8" s="91"/>
      <c r="G8" s="91"/>
      <c r="H8" s="91"/>
      <c r="I8" s="91"/>
      <c r="J8" s="128"/>
      <c r="K8" s="129"/>
    </row>
    <row r="9" spans="1:11" x14ac:dyDescent="0.25">
      <c r="A9" s="127"/>
      <c r="B9" s="91"/>
      <c r="C9" s="91"/>
      <c r="D9" s="91"/>
      <c r="E9" s="91"/>
      <c r="F9" s="91"/>
      <c r="G9" s="91"/>
      <c r="H9" s="91"/>
      <c r="I9" s="91"/>
      <c r="J9" s="128"/>
      <c r="K9" s="129"/>
    </row>
    <row r="10" spans="1:11" x14ac:dyDescent="0.25">
      <c r="A10" s="133" t="s">
        <v>3</v>
      </c>
      <c r="B10" s="91" t="s">
        <v>167</v>
      </c>
      <c r="C10" s="91"/>
      <c r="D10" s="91"/>
      <c r="E10" s="91"/>
      <c r="F10" s="91"/>
      <c r="G10" s="91"/>
      <c r="H10" s="91"/>
      <c r="I10" s="91"/>
      <c r="J10" s="128"/>
      <c r="K10" s="129"/>
    </row>
    <row r="11" spans="1:11" ht="15.75" thickBot="1" x14ac:dyDescent="0.3">
      <c r="A11" s="9">
        <f>INDEX('Point Grid'!$C$8:$I$35,MATCH($A$1,'Point Grid'!$A$8:$A$35,0),MATCH(A10,'Point Grid'!$C$7:$I$7,0))</f>
        <v>1.5</v>
      </c>
      <c r="B11" s="91" t="s">
        <v>168</v>
      </c>
      <c r="C11" s="91"/>
      <c r="D11" s="91"/>
      <c r="E11" s="91"/>
      <c r="F11" s="91"/>
      <c r="G11" s="91"/>
      <c r="H11" s="91"/>
      <c r="I11" s="91"/>
      <c r="J11" s="128"/>
      <c r="K11" s="129"/>
    </row>
    <row r="12" spans="1:11" ht="15.75" thickBot="1" x14ac:dyDescent="0.3">
      <c r="A12" s="5"/>
      <c r="B12" s="91" t="s">
        <v>169</v>
      </c>
      <c r="C12" s="91"/>
      <c r="D12" s="91"/>
      <c r="E12" s="91"/>
      <c r="F12" s="91"/>
      <c r="G12" s="91"/>
      <c r="H12" s="91"/>
      <c r="I12" s="91"/>
      <c r="J12" s="128"/>
      <c r="K12" s="129"/>
    </row>
    <row r="13" spans="1:11" x14ac:dyDescent="0.25">
      <c r="A13" s="132"/>
      <c r="B13" s="91"/>
      <c r="C13" s="91"/>
      <c r="D13" s="91"/>
      <c r="E13" s="91"/>
      <c r="F13" s="91"/>
      <c r="G13" s="91"/>
      <c r="H13" s="91"/>
      <c r="I13" s="91"/>
      <c r="J13" s="128"/>
      <c r="K13" s="129"/>
    </row>
    <row r="14" spans="1:11" x14ac:dyDescent="0.25">
      <c r="A14" s="132"/>
      <c r="B14" s="91" t="s">
        <v>170</v>
      </c>
      <c r="C14" s="91"/>
      <c r="D14" s="91"/>
      <c r="E14" s="91"/>
      <c r="F14" s="91"/>
      <c r="G14" s="91"/>
      <c r="H14" s="91"/>
      <c r="I14" s="91"/>
      <c r="J14" s="128"/>
      <c r="K14" s="129"/>
    </row>
    <row r="15" spans="1:11" x14ac:dyDescent="0.25">
      <c r="A15" s="132"/>
      <c r="B15" s="91"/>
      <c r="C15" s="91"/>
      <c r="D15" s="91"/>
      <c r="E15" s="91"/>
      <c r="F15" s="91"/>
      <c r="G15" s="91"/>
      <c r="H15" s="91"/>
      <c r="I15" s="91"/>
      <c r="J15" s="128"/>
      <c r="K15" s="129"/>
    </row>
    <row r="16" spans="1:11" x14ac:dyDescent="0.25">
      <c r="A16" s="132"/>
      <c r="B16" s="91" t="s">
        <v>171</v>
      </c>
      <c r="C16" s="91"/>
      <c r="D16" s="91"/>
      <c r="E16" s="91"/>
      <c r="F16" s="91"/>
      <c r="G16" s="91"/>
      <c r="H16" s="91"/>
      <c r="I16" s="91"/>
      <c r="J16" s="128"/>
      <c r="K16" s="129"/>
    </row>
    <row r="17" spans="1:11" x14ac:dyDescent="0.25">
      <c r="A17" s="132"/>
      <c r="B17" s="91" t="s">
        <v>172</v>
      </c>
      <c r="C17" s="91"/>
      <c r="D17" s="91"/>
      <c r="E17" s="91"/>
      <c r="F17" s="91"/>
      <c r="G17" s="91"/>
      <c r="H17" s="91"/>
      <c r="I17" s="91"/>
      <c r="J17" s="128"/>
      <c r="K17" s="129"/>
    </row>
    <row r="18" spans="1:11" x14ac:dyDescent="0.25">
      <c r="A18" s="132"/>
      <c r="B18" s="91" t="s">
        <v>173</v>
      </c>
      <c r="C18" s="91"/>
      <c r="D18" s="91"/>
      <c r="E18" s="91"/>
      <c r="F18" s="91"/>
      <c r="G18" s="91"/>
      <c r="H18" s="91"/>
      <c r="I18" s="91"/>
      <c r="J18" s="128"/>
      <c r="K18" s="129"/>
    </row>
    <row r="19" spans="1:11" x14ac:dyDescent="0.25">
      <c r="A19" s="132"/>
      <c r="B19" s="91"/>
      <c r="C19" s="91"/>
      <c r="D19" s="91"/>
      <c r="E19" s="91"/>
      <c r="F19" s="91"/>
      <c r="G19" s="91"/>
      <c r="H19" s="91"/>
      <c r="I19" s="91"/>
      <c r="J19" s="128"/>
      <c r="K19" s="129"/>
    </row>
    <row r="20" spans="1:11" ht="15.75" thickBot="1" x14ac:dyDescent="0.3">
      <c r="A20" s="134"/>
      <c r="B20" s="135"/>
      <c r="C20" s="135"/>
      <c r="D20" s="135"/>
      <c r="E20" s="135"/>
      <c r="F20" s="135"/>
      <c r="G20" s="135"/>
      <c r="H20" s="135"/>
      <c r="I20" s="135"/>
      <c r="J20" s="136"/>
      <c r="K20" s="129"/>
    </row>
    <row r="21" spans="1:11" x14ac:dyDescent="0.25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3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0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259" t="s">
        <v>30</v>
      </c>
      <c r="J1" s="262"/>
    </row>
    <row r="2" spans="1:10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0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0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29"/>
      <c r="J4" s="34"/>
    </row>
    <row r="5" spans="1:10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0" x14ac:dyDescent="0.25">
      <c r="A6" s="38" t="s">
        <v>2</v>
      </c>
      <c r="B6" s="29" t="s">
        <v>106</v>
      </c>
      <c r="C6" s="29"/>
      <c r="D6" s="29"/>
      <c r="E6" s="29"/>
      <c r="F6" s="29"/>
      <c r="G6" s="29"/>
      <c r="H6" s="29"/>
      <c r="I6" s="29"/>
      <c r="J6" s="34"/>
    </row>
    <row r="7" spans="1:10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34"/>
    </row>
    <row r="8" spans="1:10" ht="15.75" thickBot="1" x14ac:dyDescent="0.3">
      <c r="A8" s="87"/>
      <c r="B8" s="72" t="s">
        <v>107</v>
      </c>
      <c r="C8" s="63" t="s">
        <v>109</v>
      </c>
      <c r="D8" s="63"/>
      <c r="E8" s="63"/>
      <c r="F8" s="63"/>
      <c r="G8" s="63"/>
      <c r="H8" s="63"/>
      <c r="I8" s="79"/>
      <c r="J8" s="34"/>
    </row>
    <row r="9" spans="1:10" x14ac:dyDescent="0.25">
      <c r="A9" s="33"/>
      <c r="B9" s="89" t="s">
        <v>85</v>
      </c>
      <c r="C9" s="29" t="s">
        <v>280</v>
      </c>
      <c r="D9" s="29"/>
      <c r="E9" s="29"/>
      <c r="F9" s="29"/>
      <c r="G9" s="29"/>
      <c r="H9" s="29"/>
      <c r="I9" s="77"/>
      <c r="J9" s="34"/>
    </row>
    <row r="10" spans="1:10" x14ac:dyDescent="0.25">
      <c r="A10" s="33"/>
      <c r="B10" s="90"/>
      <c r="C10" s="57" t="s">
        <v>281</v>
      </c>
      <c r="D10" s="57"/>
      <c r="E10" s="57"/>
      <c r="F10" s="57"/>
      <c r="G10" s="57"/>
      <c r="H10" s="57"/>
      <c r="I10" s="78"/>
      <c r="J10" s="34"/>
    </row>
    <row r="11" spans="1:10" x14ac:dyDescent="0.25">
      <c r="A11" s="33"/>
      <c r="B11" s="88" t="s">
        <v>108</v>
      </c>
      <c r="C11" s="54" t="s">
        <v>284</v>
      </c>
      <c r="D11" s="54"/>
      <c r="E11" s="54"/>
      <c r="F11" s="54"/>
      <c r="G11" s="54"/>
      <c r="H11" s="54"/>
      <c r="I11" s="76"/>
      <c r="J11" s="34"/>
    </row>
    <row r="12" spans="1:10" x14ac:dyDescent="0.25">
      <c r="A12" s="33"/>
      <c r="B12" s="90"/>
      <c r="C12" s="57" t="s">
        <v>285</v>
      </c>
      <c r="D12" s="57"/>
      <c r="E12" s="57"/>
      <c r="F12" s="57"/>
      <c r="G12" s="57"/>
      <c r="H12" s="57"/>
      <c r="I12" s="78"/>
      <c r="J12" s="34"/>
    </row>
    <row r="13" spans="1:10" x14ac:dyDescent="0.25">
      <c r="A13" s="33"/>
      <c r="B13" s="89" t="s">
        <v>87</v>
      </c>
      <c r="C13" s="29" t="s">
        <v>282</v>
      </c>
      <c r="D13" s="29"/>
      <c r="E13" s="29"/>
      <c r="F13" s="29"/>
      <c r="G13" s="29"/>
      <c r="H13" s="29"/>
      <c r="I13" s="77"/>
      <c r="J13" s="34"/>
    </row>
    <row r="14" spans="1:10" x14ac:dyDescent="0.25">
      <c r="A14" s="33"/>
      <c r="B14" s="82"/>
      <c r="C14" s="57" t="s">
        <v>283</v>
      </c>
      <c r="D14" s="57"/>
      <c r="E14" s="57"/>
      <c r="F14" s="57"/>
      <c r="G14" s="57"/>
      <c r="H14" s="57"/>
      <c r="I14" s="78"/>
      <c r="J14" s="34"/>
    </row>
    <row r="15" spans="1:10" x14ac:dyDescent="0.25">
      <c r="A15" s="33"/>
      <c r="B15" s="89" t="s">
        <v>138</v>
      </c>
      <c r="C15" s="29" t="s">
        <v>282</v>
      </c>
      <c r="D15" s="29"/>
      <c r="E15" s="29"/>
      <c r="F15" s="29"/>
      <c r="G15" s="29"/>
      <c r="H15" s="29"/>
      <c r="I15" s="77"/>
      <c r="J15" s="34"/>
    </row>
    <row r="16" spans="1:10" x14ac:dyDescent="0.25">
      <c r="A16" s="33"/>
      <c r="B16" s="82"/>
      <c r="C16" s="57" t="s">
        <v>286</v>
      </c>
      <c r="D16" s="57"/>
      <c r="E16" s="57"/>
      <c r="F16" s="57"/>
      <c r="G16" s="57"/>
      <c r="H16" s="57"/>
      <c r="I16" s="78"/>
      <c r="J16" s="34"/>
    </row>
    <row r="17" spans="1:10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</row>
    <row r="18" spans="1:10" x14ac:dyDescent="0.25">
      <c r="A18" s="33"/>
      <c r="B18" s="29" t="s">
        <v>110</v>
      </c>
      <c r="C18" s="29"/>
      <c r="D18" s="29"/>
      <c r="E18" s="29"/>
      <c r="F18" s="29"/>
      <c r="G18" s="29"/>
      <c r="H18" s="29"/>
      <c r="I18" s="29"/>
      <c r="J18" s="34"/>
    </row>
    <row r="19" spans="1:10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</row>
    <row r="20" spans="1:10" x14ac:dyDescent="0.25">
      <c r="A20" s="38" t="s">
        <v>3</v>
      </c>
      <c r="B20" s="29" t="s">
        <v>112</v>
      </c>
      <c r="C20" s="29"/>
      <c r="D20" s="29"/>
      <c r="E20" s="29"/>
      <c r="F20" s="29"/>
      <c r="G20" s="29"/>
      <c r="H20" s="29"/>
      <c r="I20" s="29"/>
      <c r="J20" s="34"/>
    </row>
    <row r="21" spans="1:10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</row>
    <row r="22" spans="1:10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</row>
    <row r="23" spans="1:10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</row>
    <row r="24" spans="1:10" x14ac:dyDescent="0.25">
      <c r="A24" s="38" t="s">
        <v>4</v>
      </c>
      <c r="B24" s="29" t="s">
        <v>111</v>
      </c>
      <c r="C24" s="29"/>
      <c r="D24" s="29"/>
      <c r="E24" s="29"/>
      <c r="F24" s="29"/>
      <c r="G24" s="29"/>
      <c r="H24" s="29"/>
      <c r="I24" s="29"/>
      <c r="J24" s="34"/>
    </row>
    <row r="25" spans="1:10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</row>
    <row r="26" spans="1:10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</row>
    <row r="27" spans="1:10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</row>
    <row r="28" spans="1:10" x14ac:dyDescent="0.25">
      <c r="A28" s="38" t="s">
        <v>5</v>
      </c>
      <c r="B28" s="29" t="s">
        <v>113</v>
      </c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</row>
    <row r="30" spans="1:10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</row>
    <row r="31" spans="1:10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</row>
    <row r="32" spans="1:10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</row>
    <row r="33" spans="1:10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0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259" t="s">
        <v>30</v>
      </c>
      <c r="J1" s="262"/>
    </row>
    <row r="2" spans="1:10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0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0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</row>
    <row r="5" spans="1:10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0" ht="15" customHeight="1" x14ac:dyDescent="0.25">
      <c r="A6" s="38" t="s">
        <v>2</v>
      </c>
      <c r="B6" s="29" t="s">
        <v>114</v>
      </c>
      <c r="C6" s="29"/>
      <c r="D6" s="29"/>
      <c r="E6" s="29"/>
      <c r="F6" s="29"/>
      <c r="G6" s="29"/>
      <c r="H6" s="29"/>
      <c r="I6" s="29"/>
      <c r="J6" s="34"/>
    </row>
    <row r="7" spans="1:10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</row>
    <row r="8" spans="1:10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</row>
    <row r="9" spans="1:10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</row>
    <row r="10" spans="1:10" ht="15" customHeight="1" x14ac:dyDescent="0.25">
      <c r="A10" s="38" t="s">
        <v>3</v>
      </c>
      <c r="B10" s="29" t="s">
        <v>115</v>
      </c>
      <c r="C10" s="29"/>
      <c r="D10" s="29"/>
      <c r="E10" s="29"/>
      <c r="F10" s="29"/>
      <c r="G10" s="29"/>
      <c r="H10" s="29"/>
      <c r="I10" s="29"/>
      <c r="J10" s="34"/>
    </row>
    <row r="11" spans="1:10" ht="15" customHeight="1" thickBot="1" x14ac:dyDescent="0.3">
      <c r="A11" s="9">
        <f>INDEX('Point Grid'!$C$8:$I$35,MATCH($A$1,'Point Grid'!$A$8:$A$35,0),MATCH(A10,'Point Grid'!$C$7:$I$7,0))</f>
        <v>1</v>
      </c>
      <c r="B11" s="29" t="s">
        <v>116</v>
      </c>
      <c r="C11" s="29"/>
      <c r="D11" s="29"/>
      <c r="E11" s="29"/>
      <c r="F11" s="29"/>
      <c r="G11" s="29"/>
      <c r="H11" s="29"/>
      <c r="I11" s="29"/>
      <c r="J11" s="34"/>
    </row>
    <row r="12" spans="1:10" ht="15" customHeight="1" thickBot="1" x14ac:dyDescent="0.3">
      <c r="A12" s="5"/>
      <c r="B12" s="29" t="s">
        <v>117</v>
      </c>
      <c r="C12" s="29"/>
      <c r="D12" s="29"/>
      <c r="E12" s="29"/>
      <c r="F12" s="29"/>
      <c r="G12" s="29"/>
      <c r="H12" s="29"/>
      <c r="I12" s="29"/>
      <c r="J12" s="34"/>
    </row>
    <row r="13" spans="1:10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</row>
    <row r="14" spans="1:10" ht="15" customHeight="1" x14ac:dyDescent="0.25">
      <c r="A14" s="33"/>
      <c r="B14" s="29" t="s">
        <v>118</v>
      </c>
      <c r="C14" s="29"/>
      <c r="D14" s="29"/>
      <c r="E14" s="29"/>
      <c r="F14" s="29"/>
      <c r="G14" s="29"/>
      <c r="H14" s="29"/>
      <c r="I14" s="29"/>
      <c r="J14" s="34"/>
    </row>
    <row r="15" spans="1:10" ht="15" customHeight="1" x14ac:dyDescent="0.25">
      <c r="A15" s="33"/>
      <c r="B15" s="29" t="s">
        <v>119</v>
      </c>
      <c r="C15" s="29"/>
      <c r="D15" s="29"/>
      <c r="E15" s="29"/>
      <c r="F15" s="29"/>
      <c r="G15" s="29"/>
      <c r="H15" s="29"/>
      <c r="I15" s="29"/>
      <c r="J15" s="34"/>
    </row>
    <row r="16" spans="1:10" ht="15" customHeight="1" x14ac:dyDescent="0.25">
      <c r="A16" s="33"/>
      <c r="B16" s="29" t="s">
        <v>120</v>
      </c>
      <c r="C16" s="29"/>
      <c r="D16" s="29"/>
      <c r="E16" s="29"/>
      <c r="F16" s="29"/>
      <c r="G16" s="29"/>
      <c r="H16" s="29"/>
      <c r="I16" s="29"/>
      <c r="J16" s="34"/>
    </row>
    <row r="17" spans="1:10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</row>
    <row r="18" spans="1:10" ht="15" customHeight="1" x14ac:dyDescent="0.25">
      <c r="A18" s="33"/>
      <c r="B18" s="29" t="s">
        <v>121</v>
      </c>
      <c r="C18" s="29"/>
      <c r="D18" s="29"/>
      <c r="E18" s="29"/>
      <c r="F18" s="29"/>
      <c r="G18" s="29"/>
      <c r="H18" s="29"/>
      <c r="I18" s="29"/>
      <c r="J18" s="34"/>
    </row>
    <row r="19" spans="1:10" ht="15" customHeight="1" x14ac:dyDescent="0.25">
      <c r="A19" s="33"/>
      <c r="B19" s="29" t="s">
        <v>122</v>
      </c>
      <c r="C19" s="29"/>
      <c r="D19" s="29"/>
      <c r="E19" s="29"/>
      <c r="F19" s="29"/>
      <c r="G19" s="29"/>
      <c r="H19" s="29"/>
      <c r="I19" s="29"/>
      <c r="J19" s="34"/>
    </row>
    <row r="20" spans="1:10" ht="15" customHeight="1" x14ac:dyDescent="0.25">
      <c r="A20" s="33"/>
      <c r="B20" s="29" t="s">
        <v>123</v>
      </c>
      <c r="C20" s="29"/>
      <c r="D20" s="29"/>
      <c r="E20" s="29"/>
      <c r="F20" s="29"/>
      <c r="G20" s="29"/>
      <c r="H20" s="29"/>
      <c r="I20" s="29"/>
      <c r="J20" s="34"/>
    </row>
    <row r="21" spans="1:10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</row>
    <row r="22" spans="1:10" ht="15" customHeight="1" x14ac:dyDescent="0.25">
      <c r="A22" s="38" t="s">
        <v>4</v>
      </c>
      <c r="B22" s="29" t="s">
        <v>124</v>
      </c>
      <c r="C22" s="29"/>
      <c r="D22" s="29"/>
      <c r="E22" s="29"/>
      <c r="F22" s="29"/>
      <c r="G22" s="29"/>
      <c r="H22" s="29"/>
      <c r="I22" s="29"/>
      <c r="J22" s="34"/>
    </row>
    <row r="23" spans="1:10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125</v>
      </c>
      <c r="C23" s="29"/>
      <c r="D23" s="29"/>
      <c r="E23" s="29"/>
      <c r="F23" s="29"/>
      <c r="G23" s="29"/>
      <c r="H23" s="29"/>
      <c r="I23" s="29"/>
      <c r="J23" s="34"/>
    </row>
    <row r="24" spans="1:10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</row>
    <row r="26" spans="1:10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</row>
    <row r="28" spans="1:10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2022-10-26T20:55:00Z</dcterms:modified>
</cp:coreProperties>
</file>