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"/>
    </mc:Choice>
  </mc:AlternateContent>
  <bookViews>
    <workbookView xWindow="0" yWindow="0" windowWidth="24000" windowHeight="9735" tabRatio="703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35" l="1"/>
  <c r="N22" i="1" l="1"/>
  <c r="M22" i="1"/>
  <c r="C27" i="35" l="1"/>
  <c r="C28" i="35" s="1"/>
  <c r="C29" i="35" s="1"/>
  <c r="C30" i="35" s="1"/>
  <c r="C31" i="35" s="1"/>
  <c r="C32" i="35" s="1"/>
  <c r="O21" i="1" l="1"/>
  <c r="N21" i="1"/>
  <c r="M21" i="1"/>
  <c r="A7" i="38" l="1"/>
  <c r="O30" i="1" l="1"/>
  <c r="P30" i="1"/>
  <c r="Q30" i="1"/>
  <c r="A15" i="29"/>
  <c r="R18" i="1" l="1"/>
  <c r="Q18" i="1"/>
  <c r="P18" i="1"/>
  <c r="O18" i="1"/>
  <c r="N18" i="1"/>
  <c r="M18" i="1"/>
  <c r="A23" i="56"/>
  <c r="A19" i="56"/>
  <c r="A15" i="56"/>
  <c r="A11" i="56"/>
  <c r="A57" i="56"/>
  <c r="A7" i="56"/>
  <c r="O24" i="1"/>
  <c r="N24" i="1"/>
  <c r="M24" i="1"/>
  <c r="I26" i="55"/>
  <c r="I24" i="55"/>
  <c r="I15" i="55"/>
  <c r="A94" i="55"/>
  <c r="A40" i="55"/>
  <c r="A7" i="55"/>
  <c r="A4" i="55"/>
  <c r="O25" i="1" l="1"/>
  <c r="N25" i="1"/>
  <c r="M25" i="1"/>
  <c r="A7" i="49" l="1"/>
  <c r="N23" i="1" l="1"/>
  <c r="M23" i="1"/>
  <c r="S26" i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25" i="20"/>
  <c r="A21" i="20"/>
  <c r="A7" i="20"/>
  <c r="A36" i="37"/>
  <c r="P27" i="1"/>
  <c r="O27" i="1"/>
  <c r="N27" i="1"/>
  <c r="M27" i="1"/>
  <c r="A31" i="22"/>
  <c r="A27" i="22"/>
  <c r="A49" i="21"/>
  <c r="A44" i="21"/>
  <c r="A40" i="21" l="1"/>
  <c r="A36" i="21"/>
  <c r="A32" i="21"/>
  <c r="A11" i="21"/>
  <c r="A7" i="21"/>
  <c r="A11" i="35"/>
  <c r="A7" i="35"/>
  <c r="A11" i="36"/>
  <c r="A7" i="36"/>
  <c r="A32" i="37"/>
  <c r="A7" i="37"/>
  <c r="O20" i="1"/>
  <c r="N20" i="1"/>
  <c r="M20" i="1"/>
  <c r="A15" i="38"/>
  <c r="A11" i="38"/>
  <c r="P19" i="1" l="1"/>
  <c r="O19" i="1"/>
  <c r="N19" i="1"/>
  <c r="D26" i="39"/>
  <c r="A27" i="39"/>
  <c r="A19" i="39"/>
  <c r="A14" i="39"/>
  <c r="N15" i="1" l="1"/>
  <c r="O14" i="1"/>
  <c r="P14" i="1"/>
  <c r="O12" i="1"/>
  <c r="A11" i="53"/>
  <c r="A7" i="53"/>
  <c r="A15" i="52"/>
  <c r="A11" i="52"/>
  <c r="A7" i="52"/>
  <c r="A11" i="51"/>
  <c r="A7" i="51"/>
  <c r="A19" i="50"/>
  <c r="A15" i="50"/>
  <c r="A11" i="50"/>
  <c r="A7" i="50"/>
  <c r="A15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M32" i="1"/>
  <c r="N32" i="1"/>
  <c r="A12" i="27"/>
  <c r="A8" i="27"/>
  <c r="N30" i="1"/>
  <c r="M30" i="1"/>
  <c r="Q31" i="1"/>
  <c r="P31" i="1"/>
  <c r="O31" i="1"/>
  <c r="A26" i="28"/>
  <c r="A22" i="28"/>
  <c r="A18" i="28"/>
  <c r="A23" i="22"/>
  <c r="A19" i="22"/>
  <c r="A23" i="29"/>
  <c r="A19" i="29"/>
  <c r="A11" i="29"/>
  <c r="A7" i="29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N31" i="1"/>
  <c r="M31" i="1"/>
  <c r="M19" i="1"/>
  <c r="M17" i="1"/>
  <c r="M16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11" i="28"/>
  <c r="A7" i="28"/>
  <c r="A7" i="41" l="1"/>
  <c r="A7" i="42"/>
  <c r="A11" i="5"/>
  <c r="A7" i="5"/>
  <c r="A11" i="4"/>
  <c r="A7" i="4"/>
  <c r="A15" i="2"/>
  <c r="A11" i="2"/>
  <c r="A7" i="2"/>
  <c r="B35" i="1" l="1"/>
  <c r="A4" i="24" s="1"/>
  <c r="B34" i="1"/>
  <c r="A4" i="25" s="1"/>
  <c r="B33" i="1"/>
  <c r="B32" i="1"/>
  <c r="A4" i="27" s="1"/>
  <c r="B31" i="1"/>
  <c r="A4" i="28" s="1"/>
  <c r="B30" i="1"/>
  <c r="A4" i="29" s="1"/>
  <c r="B29" i="1"/>
  <c r="A4" i="30" s="1"/>
  <c r="B28" i="1"/>
  <c r="A4" i="23" s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A4" i="42" s="1"/>
  <c r="B15" i="1"/>
  <c r="A4" i="49" s="1"/>
  <c r="B14" i="1"/>
  <c r="A4" i="50" s="1"/>
  <c r="B13" i="1"/>
  <c r="A4" i="51" s="1"/>
  <c r="B12" i="1"/>
  <c r="A4" i="52" s="1"/>
  <c r="B11" i="1"/>
  <c r="A4" i="56" l="1"/>
  <c r="L26" i="1"/>
  <c r="L35" i="1"/>
  <c r="L34" i="1"/>
  <c r="L33" i="1"/>
  <c r="L32" i="1"/>
  <c r="L31" i="1"/>
  <c r="L30" i="1"/>
  <c r="L29" i="1"/>
  <c r="L28" i="1"/>
  <c r="L27" i="1"/>
  <c r="J23" i="1"/>
  <c r="J31" i="1"/>
  <c r="J26" i="1"/>
  <c r="J13" i="1"/>
  <c r="J20" i="1"/>
  <c r="J30" i="1"/>
  <c r="J21" i="1"/>
  <c r="J35" i="1"/>
  <c r="J14" i="1"/>
  <c r="J10" i="1"/>
  <c r="J28" i="1"/>
  <c r="J12" i="1"/>
  <c r="J32" i="1"/>
  <c r="J27" i="1"/>
  <c r="J11" i="1"/>
  <c r="J16" i="1"/>
  <c r="J22" i="1"/>
  <c r="J24" i="1"/>
  <c r="J17" i="1"/>
  <c r="J25" i="1"/>
  <c r="J19" i="1"/>
  <c r="J33" i="1"/>
  <c r="J15" i="1"/>
  <c r="J9" i="1"/>
  <c r="J34" i="1"/>
  <c r="J29" i="1"/>
  <c r="J18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A4" i="4" s="1"/>
  <c r="B10" i="1"/>
  <c r="B8" i="1"/>
  <c r="J8" i="1"/>
  <c r="A4" i="5" l="1"/>
  <c r="A4" i="53"/>
  <c r="M3" i="1"/>
  <c r="P2" i="1" s="1"/>
  <c r="A4" i="2"/>
</calcChain>
</file>

<file path=xl/sharedStrings.xml><?xml version="1.0" encoding="utf-8"?>
<sst xmlns="http://schemas.openxmlformats.org/spreadsheetml/2006/main" count="718" uniqueCount="470">
  <si>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</si>
  <si>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</si>
  <si>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</si>
  <si>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</si>
  <si>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</si>
  <si>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</si>
  <si>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</si>
  <si>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</si>
  <si>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</si>
  <si>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</si>
  <si>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</si>
  <si>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</si>
  <si>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</si>
  <si>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</si>
  <si>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</si>
  <si>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</si>
  <si>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</si>
  <si>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</si>
  <si>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</si>
  <si>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</si>
  <si>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</si>
  <si>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</si>
  <si>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</si>
  <si>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</si>
  <si>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</si>
  <si>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</si>
  <si>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</si>
  <si>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</si>
  <si>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</si>
  <si>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</si>
  <si>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</si>
  <si>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</si>
  <si>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</si>
  <si>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As a result of the 1978 trilogy of Supreme Court of Canada decisions, an upper limit was</t>
  </si>
  <si>
    <t>established on awards for non-pecuniary general damages.</t>
  </si>
  <si>
    <t>Define non-pecuniary general damages.</t>
  </si>
  <si>
    <t>Identify four arguments for a cap on non-pecuniary general damages.</t>
  </si>
  <si>
    <t>Identify two exceptions for which the cap on non-pecuniary general damages does not</t>
  </si>
  <si>
    <t>apply in Canada.</t>
  </si>
  <si>
    <t>The following information is available for a property and casualty insurance company as at</t>
  </si>
  <si>
    <t>December 31, 2018. All amounts are in thousands of dollars ($000s).</t>
  </si>
  <si>
    <t>Capital Available</t>
  </si>
  <si>
    <t>Capital Required</t>
  </si>
  <si>
    <t>Fixed income securities</t>
  </si>
  <si>
    <t>Credit</t>
  </si>
  <si>
    <t>Potential catastrophes losses</t>
  </si>
  <si>
    <t>Equity securities</t>
  </si>
  <si>
    <t>Reserves</t>
  </si>
  <si>
    <t>Business Risk</t>
  </si>
  <si>
    <t>Interest rate</t>
  </si>
  <si>
    <t>Premiums</t>
  </si>
  <si>
    <t>Calculate Best's Capital Adequacy Ratio (BCAR).</t>
  </si>
  <si>
    <t>Briefly describe why A.M. Best uses a covariance adjustment in the BCAR formula.</t>
  </si>
  <si>
    <t xml:space="preserve">    ii.     Likelihood of model failure</t>
  </si>
  <si>
    <t/>
  </si>
  <si>
    <t>Exam 6C - Practice - Version A - Spring 2022</t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</si>
  <si>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</si>
  <si>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</si>
  <si>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</si>
  <si>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</si>
  <si>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</si>
  <si>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</si>
  <si>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What is the principle of indemnity in insurance?</t>
  </si>
  <si>
    <t>What is a contract of indenmity in insurance?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</si>
  <si>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</si>
  <si>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</si>
  <si>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</si>
  <si>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</si>
  <si>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</si>
  <si>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</si>
  <si>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</si>
  <si>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</si>
  <si>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</si>
  <si>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</si>
  <si>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</si>
  <si>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</si>
  <si>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</si>
  <si>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</si>
  <si>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</si>
  <si>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</si>
  <si>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</si>
  <si>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</si>
  <si>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</si>
  <si>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</si>
  <si>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</si>
  <si>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under IFRS 17.</t>
  </si>
  <si>
    <t>Define the concept of 'onerous contract' under IFRS 17.</t>
  </si>
  <si>
    <t>Briefly describe 2 methods for calculating 'risk adjustment' for insurance contract liabilities</t>
  </si>
  <si>
    <t>Margin) is released into profit during the quarter</t>
  </si>
  <si>
    <t>CSM @ beginning of quarter</t>
  </si>
  <si>
    <t>coverage units @ beginning of quarter</t>
  </si>
  <si>
    <t>coverage units @ end of quarter</t>
  </si>
  <si>
    <t>Given the following information, calculate how much of the CSM (Contractual Service</t>
  </si>
  <si>
    <t>contract liabilities under IFRS 17</t>
  </si>
  <si>
    <t>Briefly describe 2 methods for selecting a discount rate for valuation of insurance</t>
  </si>
  <si>
    <t>If each contract in a non-onerous group of contracts has a coverage period of 1 year, is</t>
  </si>
  <si>
    <t>If each contract in an onerous group of contracts has a coverage period of 1 year, is</t>
  </si>
  <si>
    <t>this group eligible for PAA? State whether a Loss Component is required.</t>
  </si>
  <si>
    <t>Financial strength ratings help buyers assess an insurer's ability to pay claims, and an</t>
  </si>
  <si>
    <t>claims BASED ON a comprehensive qualitative &amp; quantitative analysis.</t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</si>
  <si>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</si>
  <si>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</si>
  <si>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</si>
  <si>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</si>
  <si>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</si>
  <si>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</si>
  <si>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</si>
  <si>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</si>
  <si>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</si>
  <si>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</si>
  <si>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</si>
  <si>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</si>
  <si>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</si>
  <si>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</si>
  <si>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</si>
  <si>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</si>
  <si>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</si>
  <si>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</si>
  <si>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</si>
  <si>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</si>
  <si>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</si>
  <si>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</si>
  <si>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</si>
  <si>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</si>
  <si>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</si>
  <si>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</si>
  <si>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</si>
  <si>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</si>
  <si>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</si>
  <si>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</si>
  <si>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</si>
  <si>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</si>
  <si>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Retained Earnings</t>
  </si>
  <si>
    <t>D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</si>
  <si>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</si>
  <si>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</si>
  <si>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</si>
  <si>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</si>
  <si>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</si>
  <si>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</si>
  <si>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</si>
  <si>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</si>
  <si>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</si>
  <si>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</si>
  <si>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</si>
  <si>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</si>
  <si>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</si>
  <si>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</si>
  <si>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</si>
  <si>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</si>
  <si>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</si>
  <si>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</si>
  <si>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</si>
  <si>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</si>
  <si>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</si>
  <si>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</si>
  <si>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</si>
  <si>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</si>
  <si>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</si>
  <si>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Credit Risk</t>
  </si>
  <si>
    <t>Market Risk</t>
  </si>
  <si>
    <t>Insurance Risk</t>
  </si>
  <si>
    <t>MCT ratio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</si>
  <si>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</si>
  <si>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</si>
  <si>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</si>
  <si>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</si>
  <si>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</si>
  <si>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</si>
  <si>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</si>
  <si>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</si>
  <si>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</si>
  <si>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</si>
  <si>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</si>
  <si>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</si>
  <si>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</si>
  <si>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</si>
  <si>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</si>
  <si>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</si>
  <si>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</si>
  <si>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</si>
  <si>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</si>
  <si>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investment return rate</t>
  </si>
  <si>
    <t>Cumulative accident year payment pattern:</t>
  </si>
  <si>
    <t>% paid</t>
  </si>
  <si>
    <t>(months)</t>
  </si>
  <si>
    <t>age</t>
  </si>
  <si>
    <t>cum.</t>
  </si>
  <si>
    <t>The following information is available for a property and casualty insurance company as at Dec 31, 2022.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</si>
  <si>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</si>
  <si>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</si>
  <si>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</si>
  <si>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</si>
  <si>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</si>
  <si>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</si>
  <si>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</si>
  <si>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</si>
  <si>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</si>
  <si>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</si>
  <si>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</si>
  <si>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NI</t>
  </si>
  <si>
    <t>* amounts are in $000's</t>
  </si>
  <si>
    <t>* no dividends were paid</t>
  </si>
  <si>
    <t>If insurer B paid dividends of</t>
  </si>
  <si>
    <t>recalculate the insurer's B equity for calendar 2022.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</si>
  <si>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</si>
  <si>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</si>
  <si>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</si>
  <si>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</si>
  <si>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</si>
  <si>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</si>
  <si>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</si>
  <si>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</si>
  <si>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</si>
  <si>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</si>
  <si>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</si>
  <si>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</si>
  <si>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</si>
  <si>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</si>
  <si>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</si>
  <si>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</si>
  <si>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</si>
  <si>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</si>
  <si>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</si>
  <si>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</si>
  <si>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</si>
  <si>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</si>
  <si>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What is the purpose of A. M. Best's natural catastophe stress test?</t>
  </si>
  <si>
    <t>Identify the 4 steps in A. M. Best's natural catastrophe stress test.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</si>
  <si>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</si>
  <si>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</si>
  <si>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</si>
  <si>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</si>
  <si>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</si>
  <si>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</si>
  <si>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</si>
  <si>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r>
      <t xml:space="preserve">Calculate ROE, ROR, ROA </t>
    </r>
    <r>
      <rPr>
        <i/>
        <sz val="11"/>
        <rFont val="Calibri"/>
        <family val="2"/>
        <scheme val="minor"/>
      </rPr>
      <t>(Return on Equity, Return on Revenue, Return on Assets)</t>
    </r>
    <r>
      <rPr>
        <sz val="11"/>
        <rFont val="Calibri"/>
        <family val="2"/>
        <scheme val="minor"/>
      </rPr>
      <t>.</t>
    </r>
  </si>
  <si>
    <t>current</t>
  </si>
  <si>
    <t>prior</t>
  </si>
  <si>
    <t>balance sheet item</t>
  </si>
  <si>
    <t>year</t>
  </si>
  <si>
    <t>GWP</t>
  </si>
  <si>
    <t>U/W Income</t>
  </si>
  <si>
    <t>Income from Subs</t>
  </si>
  <si>
    <t>Realized Gains</t>
  </si>
  <si>
    <t>Total Investment Income</t>
  </si>
  <si>
    <t>NI (Net Income) preTax</t>
  </si>
  <si>
    <t>Total Tax</t>
  </si>
  <si>
    <t>Total Assets</t>
  </si>
  <si>
    <t>Equity</t>
  </si>
  <si>
    <t>Using part (a), and given that the MCT ratio for this company is 155%, comment on the</t>
  </si>
  <si>
    <t>financial health of the company.</t>
  </si>
  <si>
    <t>The auditor discovered an error in the above table regarding the equity for the current year.</t>
  </si>
  <si>
    <t>Assuming the other values in the table are correct, recalculate the current year's</t>
  </si>
  <si>
    <t>equity. (Assume no dividends were paid to shareholders, and no equity</t>
  </si>
  <si>
    <t>investments or contributions were made to the company.)</t>
  </si>
  <si>
    <t>Recalculate ROE using the revised equity. Does this change your evaluation of</t>
  </si>
  <si>
    <t>the company's financial health?</t>
  </si>
  <si>
    <t xml:space="preserve">i </t>
  </si>
  <si>
    <t xml:space="preserve">ii </t>
  </si>
  <si>
    <t>Identify any 2 of the 7 goals of Alberta insurance reform.</t>
  </si>
  <si>
    <t>Define the term 'coverage units' according to the IFRS and state how coverage</t>
  </si>
  <si>
    <t>units are determined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</si>
  <si>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</si>
  <si>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</si>
  <si>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</si>
  <si>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</si>
  <si>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</si>
  <si>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</si>
  <si>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</si>
  <si>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</si>
  <si>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</si>
  <si>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</si>
  <si>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</si>
  <si>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</si>
  <si>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</si>
  <si>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</si>
  <si>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</si>
  <si>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</si>
  <si>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</si>
  <si>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</si>
  <si>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</si>
  <si>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</si>
  <si>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</si>
  <si>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</si>
  <si>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</si>
  <si>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</si>
  <si>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</si>
  <si>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</si>
  <si>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</si>
  <si>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</si>
  <si>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</si>
  <si>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</si>
  <si>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</si>
  <si>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</si>
  <si>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</si>
  <si>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</si>
  <si>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</si>
  <si>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</si>
  <si>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</si>
  <si>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</si>
  <si>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</si>
  <si>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</si>
  <si>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</si>
  <si>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</si>
  <si>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</si>
  <si>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</si>
  <si>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</si>
  <si>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</si>
  <si>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</si>
  <si>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</si>
  <si>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</si>
  <si>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</si>
  <si>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</si>
  <si>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</si>
  <si>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</si>
  <si>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</si>
  <si>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</si>
  <si>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</si>
  <si>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</si>
  <si>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</si>
  <si>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</si>
  <si>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</si>
  <si>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</si>
  <si>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</si>
  <si>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</si>
  <si>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</si>
  <si>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</si>
  <si>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</si>
  <si>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duration</t>
  </si>
  <si>
    <t>interest rate sensitive assets</t>
  </si>
  <si>
    <t>interest rate sensitive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</si>
  <si>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</si>
  <si>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</si>
  <si>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</si>
  <si>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Calculate the present value of the net unpaid loss for accident year 2022.</t>
  </si>
  <si>
    <t>page</t>
  </si>
  <si>
    <t>line</t>
  </si>
  <si>
    <t>item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</si>
  <si>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</si>
  <si>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</si>
  <si>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</si>
  <si>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</si>
  <si>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</si>
  <si>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</si>
  <si>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</si>
  <si>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</si>
  <si>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</si>
  <si>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</si>
  <si>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</si>
  <si>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</si>
  <si>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</si>
  <si>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</si>
  <si>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</si>
  <si>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</si>
  <si>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</si>
  <si>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</si>
  <si>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</si>
  <si>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</si>
  <si>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</si>
  <si>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</si>
  <si>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</si>
  <si>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</si>
  <si>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</si>
  <si>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</si>
  <si>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</si>
  <si>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</si>
  <si>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</si>
  <si>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</si>
  <si>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</si>
  <si>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</si>
  <si>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</si>
  <si>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</si>
  <si>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</si>
  <si>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</si>
  <si>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</si>
  <si>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</si>
  <si>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</si>
  <si>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</si>
  <si>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</si>
  <si>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</si>
  <si>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</si>
  <si>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</si>
  <si>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</si>
  <si>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</si>
  <si>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</si>
  <si>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</si>
  <si>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60.35</t>
  </si>
  <si>
    <t>10</t>
  </si>
  <si>
    <t>Amount: excess or (deficiency)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</si>
  <si>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</si>
  <si>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</si>
  <si>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</si>
  <si>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</si>
  <si>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</si>
  <si>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</si>
  <si>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</si>
  <si>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</si>
  <si>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>Define the term 'insurance contract' according to IFRS 17.</t>
  </si>
  <si>
    <t>What are insurance acquisition cash flows according to IFRS 17? Give 2 examples.</t>
  </si>
  <si>
    <t>What are the requirements for measuring future cash flows according to IFRS 17.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</si>
  <si>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</si>
  <si>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</si>
  <si>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</si>
  <si>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t xml:space="preserve"> ==&gt; hurricane in eastern Canada</t>
  </si>
  <si>
    <t>net undiscounted unpaid at 12 months</t>
  </si>
  <si>
    <t>According to the IAA (International Association of Actuaries) what are two things</t>
  </si>
  <si>
    <t>that appointed actuaries should comment on about climate risk?</t>
  </si>
  <si>
    <t>The benefits identified in part (a) are fair but are not delivered fairly. Briefly describe two</t>
  </si>
  <si>
    <t>Briefly describe how physical climate risk can affect P&amp;C insurers.</t>
  </si>
  <si>
    <t>interactive rating is an independent assessment of an insurer's ability to pay</t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</si>
  <si>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</si>
  <si>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r>
      <t xml:space="preserve">Briefly describe 2 </t>
    </r>
    <r>
      <rPr>
        <b/>
        <sz val="11"/>
        <color theme="1"/>
        <rFont val="Calibri"/>
        <family val="2"/>
        <scheme val="minor"/>
      </rPr>
      <t>disadvantages</t>
    </r>
    <r>
      <rPr>
        <sz val="11"/>
        <color theme="1"/>
        <rFont val="Calibri"/>
        <family val="2"/>
        <scheme val="minor"/>
      </rPr>
      <t xml:space="preserve"> for an insurer to have an interactive rating.</t>
    </r>
  </si>
  <si>
    <t>Given the following information, calculate Insurer A's participation ratio in the Risk-Sharing</t>
  </si>
  <si>
    <t>Briefly describe how transition risk related to climate change can affect P&amp;C insurers.</t>
  </si>
  <si>
    <t>Briefly describe the continuum of rate regulation approaches in Canada.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</si>
  <si>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</si>
  <si>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</si>
  <si>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</si>
  <si>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</si>
  <si>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t>Identify and briefly describe the key drivers of Canada's flood risk.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</si>
  <si>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</si>
  <si>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</si>
  <si>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</si>
  <si>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</si>
  <si>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</si>
  <si>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</si>
  <si>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</si>
  <si>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</si>
  <si>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</si>
  <si>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</si>
  <si>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</si>
  <si>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</si>
  <si>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</si>
  <si>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</si>
  <si>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</si>
  <si>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</si>
  <si>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</si>
  <si>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</si>
  <si>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</si>
  <si>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</si>
  <si>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</si>
  <si>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</si>
  <si>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</si>
  <si>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</si>
  <si>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</si>
  <si>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</si>
  <si>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</si>
  <si>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</si>
  <si>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</si>
  <si>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>Define "risk adjustment" under IFRS 17.</t>
  </si>
  <si>
    <t>LIC PV(FCF) by Line of Business</t>
  </si>
  <si>
    <t xml:space="preserve">MCT Capital </t>
  </si>
  <si>
    <t xml:space="preserve">Cost of Capital </t>
  </si>
  <si>
    <t>LOB</t>
  </si>
  <si>
    <t>?</t>
  </si>
  <si>
    <t>Tax-Rate</t>
  </si>
  <si>
    <t xml:space="preserve">  Auto</t>
  </si>
  <si>
    <t>Risk Free Rate</t>
  </si>
  <si>
    <t xml:space="preserve">  Prop</t>
  </si>
  <si>
    <t>Illiquidity Premium:</t>
  </si>
  <si>
    <t>Operational Risk</t>
  </si>
  <si>
    <t xml:space="preserve">    liquid contracts</t>
  </si>
  <si>
    <t>Diversification Credit</t>
  </si>
  <si>
    <t xml:space="preserve">    Illiquid contracts</t>
  </si>
  <si>
    <t>Minimum Capital Required</t>
  </si>
  <si>
    <t>Capital is Expected to be released according to the following pattern:</t>
  </si>
  <si>
    <t>Age</t>
  </si>
  <si>
    <t>The Appointed Actuary of an insurance company which only writes Auto and Property business in a single province .</t>
  </si>
  <si>
    <r>
      <t xml:space="preserve">Use a </t>
    </r>
    <r>
      <rPr>
        <b/>
        <sz val="11"/>
        <color theme="1"/>
        <rFont val="Calibri"/>
        <family val="2"/>
        <scheme val="minor"/>
      </rPr>
      <t>Cost of Capital Method</t>
    </r>
    <r>
      <rPr>
        <sz val="11"/>
        <color theme="1"/>
        <rFont val="Calibri"/>
        <family val="2"/>
        <scheme val="minor"/>
      </rPr>
      <t xml:space="preserve"> at an aggregate level to estimate the risk adjustment under IFRS 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</si>
</sst>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0.0%"/>
    <numFmt numFmtId="165" formatCode="0.000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8" xfId="0" applyFont="1" applyFill="1" applyBorder="1" applyProtection="1"/>
    <xf numFmtId="0" fontId="0" fillId="2" borderId="19" xfId="0" applyFont="1" applyFill="1" applyBorder="1" applyProtection="1"/>
    <xf numFmtId="0" fontId="0" fillId="2" borderId="21" xfId="0" applyFont="1" applyFill="1" applyBorder="1" applyProtection="1"/>
    <xf numFmtId="0" fontId="0" fillId="2" borderId="22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3" xfId="0" applyFont="1" applyFill="1" applyBorder="1" applyProtection="1"/>
    <xf numFmtId="0" fontId="0" fillId="2" borderId="16" xfId="0" applyFont="1" applyFill="1" applyBorder="1" applyProtection="1"/>
    <xf numFmtId="0" fontId="0" fillId="0" borderId="0" xfId="0" applyFont="1" applyBorder="1" applyProtection="1">
      <protection locked="0"/>
    </xf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3" fontId="0" fillId="2" borderId="17" xfId="0" applyNumberFormat="1" applyFont="1" applyFill="1" applyBorder="1" applyProtection="1"/>
    <xf numFmtId="0" fontId="0" fillId="2" borderId="0" xfId="0" applyFont="1" applyFill="1" applyAlignment="1" applyProtection="1">
      <protection locked="0"/>
    </xf>
    <xf numFmtId="2" fontId="0" fillId="0" borderId="11" xfId="0" applyNumberForma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6" fontId="0" fillId="2" borderId="17" xfId="0" applyNumberFormat="1" applyFont="1" applyFill="1" applyBorder="1" applyProtection="1"/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ill="1"/>
    <xf numFmtId="3" fontId="13" fillId="0" borderId="0" xfId="0" applyNumberFormat="1" applyFont="1" applyAlignment="1">
      <alignment horizontal="left"/>
    </xf>
    <xf numFmtId="3" fontId="13" fillId="2" borderId="18" xfId="0" applyNumberFormat="1" applyFont="1" applyFill="1" applyBorder="1" applyAlignment="1">
      <alignment horizontal="left"/>
    </xf>
    <xf numFmtId="3" fontId="13" fillId="2" borderId="19" xfId="0" applyNumberFormat="1" applyFont="1" applyFill="1" applyBorder="1" applyAlignment="1">
      <alignment horizontal="left"/>
    </xf>
    <xf numFmtId="3" fontId="13" fillId="2" borderId="21" xfId="0" applyNumberFormat="1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left"/>
    </xf>
    <xf numFmtId="3" fontId="13" fillId="2" borderId="22" xfId="0" applyNumberFormat="1" applyFont="1" applyFill="1" applyBorder="1" applyAlignment="1">
      <alignment horizontal="left"/>
    </xf>
    <xf numFmtId="3" fontId="13" fillId="2" borderId="23" xfId="0" applyNumberFormat="1" applyFont="1" applyFill="1" applyBorder="1" applyAlignment="1">
      <alignment horizontal="left"/>
    </xf>
    <xf numFmtId="3" fontId="13" fillId="2" borderId="0" xfId="0" applyNumberFormat="1" applyFont="1" applyFill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3" fontId="0" fillId="2" borderId="19" xfId="0" applyNumberFormat="1" applyFont="1" applyFill="1" applyBorder="1" applyProtection="1"/>
    <xf numFmtId="164" fontId="0" fillId="2" borderId="23" xfId="1" applyNumberFormat="1" applyFont="1" applyFill="1" applyBorder="1" applyProtection="1"/>
    <xf numFmtId="0" fontId="0" fillId="2" borderId="20" xfId="0" applyFont="1" applyFill="1" applyBorder="1" applyAlignment="1" applyProtection="1">
      <alignment horizontal="center"/>
    </xf>
    <xf numFmtId="164" fontId="0" fillId="2" borderId="26" xfId="1" applyNumberFormat="1" applyFont="1" applyFill="1" applyBorder="1" applyAlignment="1" applyProtection="1">
      <alignment horizontal="center"/>
    </xf>
    <xf numFmtId="164" fontId="0" fillId="2" borderId="12" xfId="1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ont="1" applyFill="1" applyBorder="1"/>
    <xf numFmtId="3" fontId="0" fillId="7" borderId="26" xfId="0" applyNumberFormat="1" applyFont="1" applyFill="1" applyBorder="1"/>
    <xf numFmtId="3" fontId="0" fillId="7" borderId="23" xfId="0" applyNumberFormat="1" applyFont="1" applyFill="1" applyBorder="1"/>
    <xf numFmtId="3" fontId="0" fillId="7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0" fillId="2" borderId="17" xfId="0" applyNumberFormat="1" applyFont="1" applyFill="1" applyBorder="1"/>
    <xf numFmtId="3" fontId="13" fillId="2" borderId="20" xfId="0" applyNumberFormat="1" applyFont="1" applyFill="1" applyBorder="1" applyAlignment="1">
      <alignment horizontal="right"/>
    </xf>
    <xf numFmtId="3" fontId="13" fillId="2" borderId="26" xfId="0" applyNumberFormat="1" applyFont="1" applyFill="1" applyBorder="1" applyAlignment="1">
      <alignment horizontal="right"/>
    </xf>
    <xf numFmtId="3" fontId="13" fillId="2" borderId="12" xfId="0" applyNumberFormat="1" applyFont="1" applyFill="1" applyBorder="1" applyAlignment="1">
      <alignment horizontal="right"/>
    </xf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NumberFormat="1" applyFont="1" applyFill="1" applyBorder="1"/>
    <xf numFmtId="9" fontId="0" fillId="7" borderId="0" xfId="1" applyFont="1" applyFill="1" applyBorder="1"/>
    <xf numFmtId="9" fontId="0" fillId="7" borderId="26" xfId="1" applyFont="1" applyFill="1" applyBorder="1"/>
    <xf numFmtId="3" fontId="19" fillId="6" borderId="21" xfId="5" applyNumberFormat="1" applyBorder="1"/>
    <xf numFmtId="3" fontId="19" fillId="6" borderId="0" xfId="5" applyNumberFormat="1" applyBorder="1"/>
    <xf numFmtId="0" fontId="19" fillId="6" borderId="0" xfId="5" applyBorder="1"/>
    <xf numFmtId="0" fontId="19" fillId="6" borderId="26" xfId="5" applyBorder="1"/>
    <xf numFmtId="3" fontId="18" fillId="5" borderId="21" xfId="4" applyNumberFormat="1" applyBorder="1"/>
    <xf numFmtId="3" fontId="18" fillId="5" borderId="0" xfId="4" applyNumberFormat="1" applyBorder="1"/>
    <xf numFmtId="0" fontId="18" fillId="5" borderId="0" xfId="4" applyBorder="1"/>
    <xf numFmtId="0" fontId="18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2" fillId="2" borderId="13" xfId="0" applyFont="1" applyFill="1" applyBorder="1" applyProtection="1"/>
    <xf numFmtId="165" fontId="0" fillId="2" borderId="0" xfId="0" applyNumberFormat="1" applyFont="1" applyFill="1" applyBorder="1" applyProtection="1"/>
    <xf numFmtId="3" fontId="12" fillId="2" borderId="18" xfId="0" applyNumberFormat="1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horizontal="center"/>
    </xf>
    <xf numFmtId="3" fontId="13" fillId="2" borderId="18" xfId="0" applyNumberFormat="1" applyFont="1" applyFill="1" applyBorder="1" applyAlignment="1">
      <alignment horizontal="right"/>
    </xf>
    <xf numFmtId="3" fontId="13" fillId="2" borderId="21" xfId="0" applyNumberFormat="1" applyFont="1" applyFill="1" applyBorder="1" applyAlignment="1">
      <alignment horizontal="right"/>
    </xf>
    <xf numFmtId="3" fontId="13" fillId="2" borderId="22" xfId="0" applyNumberFormat="1" applyFont="1" applyFill="1" applyBorder="1" applyAlignment="1">
      <alignment horizontal="right"/>
    </xf>
    <xf numFmtId="0" fontId="0" fillId="2" borderId="0" xfId="0" applyFont="1" applyFill="1" applyBorder="1" applyAlignment="1" applyProtection="1">
      <alignment horizontal="right"/>
    </xf>
    <xf numFmtId="2" fontId="22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8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8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9" fontId="0" fillId="2" borderId="12" xfId="0" applyNumberFormat="1" applyFont="1" applyFill="1" applyBorder="1"/>
    <xf numFmtId="9" fontId="0" fillId="0" borderId="0" xfId="0" applyNumberFormat="1" applyFont="1" applyProtection="1">
      <protection locked="0"/>
    </xf>
    <xf numFmtId="3" fontId="0" fillId="2" borderId="17" xfId="0" applyNumberFormat="1" applyFont="1" applyFill="1" applyBorder="1" applyAlignment="1">
      <alignment horizontal="right"/>
    </xf>
    <xf numFmtId="166" fontId="0" fillId="2" borderId="26" xfId="0" applyNumberFormat="1" applyFont="1" applyFill="1" applyBorder="1"/>
    <xf numFmtId="166" fontId="0" fillId="2" borderId="12" xfId="0" applyNumberFormat="1" applyFont="1" applyFill="1" applyBorder="1"/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10" fontId="0" fillId="2" borderId="12" xfId="0" applyNumberFormat="1" applyFont="1" applyFill="1" applyBorder="1" applyProtection="1"/>
    <xf numFmtId="1" fontId="0" fillId="2" borderId="0" xfId="0" applyNumberFormat="1" applyFon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0" fontId="0" fillId="2" borderId="20" xfId="1" applyNumberFormat="1" applyFont="1" applyFill="1" applyBorder="1" applyAlignment="1">
      <alignment horizontal="center"/>
    </xf>
    <xf numFmtId="10" fontId="0" fillId="2" borderId="12" xfId="1" applyNumberFormat="1" applyFont="1" applyFill="1" applyBorder="1" applyAlignment="1">
      <alignment horizontal="center"/>
    </xf>
    <xf numFmtId="10" fontId="0" fillId="2" borderId="26" xfId="1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7" xfId="0" applyFont="1" applyFill="1" applyBorder="1" applyAlignment="1">
      <alignment horizontal="center"/>
    </xf>
    <xf numFmtId="0" fontId="0" fillId="2" borderId="15" xfId="0" applyFill="1" applyBorder="1"/>
    <xf numFmtId="9" fontId="0" fillId="2" borderId="20" xfId="0" applyNumberFormat="1" applyFill="1" applyBorder="1"/>
    <xf numFmtId="0" fontId="0" fillId="2" borderId="24" xfId="0" applyFill="1" applyBorder="1"/>
    <xf numFmtId="0" fontId="18" fillId="2" borderId="26" xfId="4" applyFill="1" applyBorder="1" applyAlignment="1">
      <alignment horizontal="center"/>
    </xf>
    <xf numFmtId="9" fontId="0" fillId="2" borderId="26" xfId="0" applyNumberFormat="1" applyFill="1" applyBorder="1"/>
    <xf numFmtId="3" fontId="0" fillId="2" borderId="26" xfId="0" applyNumberFormat="1" applyFill="1" applyBorder="1"/>
    <xf numFmtId="0" fontId="0" fillId="2" borderId="14" xfId="0" applyFill="1" applyBorder="1"/>
    <xf numFmtId="10" fontId="0" fillId="2" borderId="12" xfId="0" applyNumberFormat="1" applyFill="1" applyBorder="1"/>
    <xf numFmtId="3" fontId="0" fillId="2" borderId="12" xfId="0" applyNumberFormat="1" applyFill="1" applyBorder="1"/>
    <xf numFmtId="0" fontId="2" fillId="2" borderId="24" xfId="0" applyFont="1" applyFill="1" applyBorder="1"/>
    <xf numFmtId="9" fontId="0" fillId="2" borderId="12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9" fontId="0" fillId="2" borderId="26" xfId="1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9" fontId="0" fillId="2" borderId="1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8" fillId="2" borderId="4" xfId="2" quotePrefix="1" applyFont="1" applyFill="1" applyBorder="1" applyAlignment="1" applyProtection="1">
      <alignment horizontal="center"/>
    </xf>
    <xf numFmtId="0" fontId="8" fillId="2" borderId="5" xfId="2" quotePrefix="1" applyFont="1" applyFill="1" applyBorder="1" applyAlignment="1" applyProtection="1">
      <alignment horizontal="center"/>
    </xf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5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>
      <selection activeCell="A8" sqref="A8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5"/>
  <sheetViews>
    <sheetView zoomScaleNormal="100" workbookViewId="0">
      <selection activeCell="A8" sqref="A8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 x14ac:dyDescent="0.3"/>
    <row r="2" spans="1:19" ht="15" customHeight="1" thickBot="1" x14ac:dyDescent="0.3">
      <c r="L2" s="19" t="s">
        <v>31</v>
      </c>
      <c r="M2" s="22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19" x14ac:dyDescent="0.25">
      <c r="L3" s="20" t="s">
        <v>32</v>
      </c>
      <c r="M3" s="21">
        <f>SUM(B8:B35)</f>
        <v>70.5</v>
      </c>
    </row>
    <row r="5" spans="1:19" ht="23.25" x14ac:dyDescent="0.35">
      <c r="A5" s="15" t="s">
        <v>55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 x14ac:dyDescent="0.25">
      <c r="A6" s="1"/>
      <c r="B6" s="27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7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14">
        <v>1</v>
      </c>
      <c r="B8" s="199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70" t="str">
        <f>IF('1'!$A8="","",'1'!$A8)</f>
        <v/>
      </c>
      <c r="N8" s="70" t="str">
        <f>IF('1'!$A12="","",'1'!$A12)</f>
        <v/>
      </c>
      <c r="O8" s="70" t="str">
        <f>IF('1'!$A16="","",'1'!$A16)</f>
        <v/>
      </c>
      <c r="P8" s="70" t="str">
        <f>IF('1'!$A20="","",'1'!$A20)</f>
        <v/>
      </c>
      <c r="Q8" s="70"/>
      <c r="R8" s="70" t="s">
        <v>54</v>
      </c>
      <c r="S8" s="70"/>
    </row>
    <row r="9" spans="1:19" x14ac:dyDescent="0.25">
      <c r="A9" s="14">
        <v>2</v>
      </c>
      <c r="B9" s="199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70" t="str">
        <f>IF('2'!$A8="","",'2'!$A8)</f>
        <v/>
      </c>
      <c r="N9" s="70" t="str">
        <f>IF('2'!$A12="","",'2'!$A12)</f>
        <v/>
      </c>
      <c r="O9" s="70"/>
      <c r="P9" s="70"/>
      <c r="Q9" s="70"/>
      <c r="R9" s="70"/>
      <c r="S9" s="70"/>
    </row>
    <row r="10" spans="1:19" x14ac:dyDescent="0.25">
      <c r="A10" s="14">
        <v>3</v>
      </c>
      <c r="B10" s="199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70" t="str">
        <f>IF('3'!$A8="","",'3'!$A8)</f>
        <v/>
      </c>
      <c r="N10" s="70" t="str">
        <f>IF('3'!$A12="","",'3'!$A12)</f>
        <v/>
      </c>
      <c r="O10" s="70"/>
      <c r="P10" s="70"/>
      <c r="Q10" s="70"/>
      <c r="R10" s="70"/>
      <c r="S10" s="70"/>
    </row>
    <row r="11" spans="1:19" x14ac:dyDescent="0.25">
      <c r="A11" s="14">
        <v>4</v>
      </c>
      <c r="B11" s="199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70" t="str">
        <f>IF('4'!$A8="","",'4'!$A8)</f>
        <v/>
      </c>
      <c r="N11" s="70" t="str">
        <f>IF('4'!$A12="","",'4'!$A12)</f>
        <v/>
      </c>
      <c r="O11" s="70" t="str">
        <f>IF('4'!$A16="","",'4'!$A16)</f>
        <v/>
      </c>
      <c r="P11" s="70"/>
      <c r="Q11" s="70"/>
      <c r="R11" s="70"/>
      <c r="S11" s="70"/>
    </row>
    <row r="12" spans="1:19" x14ac:dyDescent="0.25">
      <c r="A12" s="14">
        <v>5</v>
      </c>
      <c r="B12" s="199">
        <f t="shared" si="0"/>
        <v>2</v>
      </c>
      <c r="C12" s="11">
        <v>0.5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70" t="str">
        <f>IF('5'!$A8="","",'5'!$A8)</f>
        <v/>
      </c>
      <c r="N12" s="70" t="str">
        <f>IF('5'!$A12="","",'5'!$A12)</f>
        <v/>
      </c>
      <c r="O12" s="70" t="str">
        <f>IF('5'!$A16="","",'5'!$A16)</f>
        <v/>
      </c>
      <c r="P12" s="70"/>
      <c r="Q12" s="70"/>
      <c r="R12" s="70"/>
      <c r="S12" s="70"/>
    </row>
    <row r="13" spans="1:19" x14ac:dyDescent="0.25">
      <c r="A13" s="14">
        <v>6</v>
      </c>
      <c r="B13" s="199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70" t="str">
        <f>IF('6'!$A8="","",'6'!$A8)</f>
        <v/>
      </c>
      <c r="N13" s="70" t="str">
        <f>IF('6'!$A12="","",'6'!$A12)</f>
        <v/>
      </c>
      <c r="O13" s="70" t="str">
        <f>IF('6'!$A16="","",'6'!$A16)</f>
        <v/>
      </c>
      <c r="P13" s="70" t="str">
        <f>IF('6'!$A20="","",'6'!$A20)</f>
        <v/>
      </c>
      <c r="Q13" s="70"/>
      <c r="R13" s="70"/>
      <c r="S13" s="70"/>
    </row>
    <row r="14" spans="1:19" x14ac:dyDescent="0.25">
      <c r="A14" s="14">
        <v>7</v>
      </c>
      <c r="B14" s="199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70" t="str">
        <f>IF('7'!$A8="","",'7'!$A8)</f>
        <v/>
      </c>
      <c r="N14" s="70" t="str">
        <f>IF('7'!$A12="","",'7'!$A12)</f>
        <v/>
      </c>
      <c r="O14" s="70" t="str">
        <f>IF('7'!$A16="","",'7'!$A16)</f>
        <v/>
      </c>
      <c r="P14" s="70" t="str">
        <f>IF('7'!$A20="","",'7'!$A20)</f>
        <v/>
      </c>
      <c r="Q14" s="70"/>
      <c r="R14" s="70"/>
      <c r="S14" s="70"/>
    </row>
    <row r="15" spans="1:19" x14ac:dyDescent="0.25">
      <c r="A15" s="14">
        <v>8</v>
      </c>
      <c r="B15" s="199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70" t="str">
        <f>IF('8'!$A8="","",'8'!$A8)</f>
        <v/>
      </c>
      <c r="N15" s="70" t="str">
        <f>IF('8'!$A16="","",'8'!$A16)</f>
        <v/>
      </c>
      <c r="O15" s="70"/>
      <c r="P15" s="70"/>
      <c r="Q15" s="70"/>
      <c r="R15" s="70"/>
      <c r="S15" s="70"/>
    </row>
    <row r="16" spans="1:19" x14ac:dyDescent="0.25">
      <c r="A16" s="14">
        <v>9</v>
      </c>
      <c r="B16" s="199">
        <f t="shared" si="0"/>
        <v>1</v>
      </c>
      <c r="C16" s="11">
        <v>1</v>
      </c>
      <c r="D16" s="11"/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70" t="str">
        <f>IF('9'!$A8="","",'9'!$A8)</f>
        <v/>
      </c>
      <c r="N16" s="70"/>
      <c r="O16" s="70"/>
      <c r="P16" s="70"/>
      <c r="Q16" s="70"/>
      <c r="R16" s="70"/>
      <c r="S16" s="70"/>
    </row>
    <row r="17" spans="1:19" x14ac:dyDescent="0.25">
      <c r="A17" s="14">
        <v>10</v>
      </c>
      <c r="B17" s="199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70" t="str">
        <f>IF('10'!$A8="","",'10'!$A8)</f>
        <v/>
      </c>
      <c r="N17" s="70"/>
      <c r="O17" s="70"/>
      <c r="P17" s="70"/>
      <c r="Q17" s="70"/>
      <c r="R17" s="70"/>
      <c r="S17" s="70"/>
    </row>
    <row r="18" spans="1:19" x14ac:dyDescent="0.25">
      <c r="A18" s="14">
        <v>11</v>
      </c>
      <c r="B18" s="199">
        <f t="shared" si="0"/>
        <v>4.5</v>
      </c>
      <c r="C18" s="11">
        <v>0.75</v>
      </c>
      <c r="D18" s="11">
        <v>0.75</v>
      </c>
      <c r="E18" s="11">
        <v>0.75</v>
      </c>
      <c r="F18" s="11">
        <v>0.75</v>
      </c>
      <c r="G18" s="11">
        <v>0.75</v>
      </c>
      <c r="H18" s="11">
        <v>0.75</v>
      </c>
      <c r="I18" s="11"/>
      <c r="J18" s="10" t="str">
        <f t="shared" ca="1" si="1"/>
        <v>Incomplete</v>
      </c>
      <c r="L18" s="14">
        <f t="shared" si="2"/>
        <v>11</v>
      </c>
      <c r="M18" s="70" t="str">
        <f>IF('11'!$A8="","",'11'!$A8)</f>
        <v/>
      </c>
      <c r="N18" s="70" t="str">
        <f>IF('11'!$A12="","",'11'!$A12)</f>
        <v/>
      </c>
      <c r="O18" s="70" t="str">
        <f>IF('11'!$A16="","",'11'!$A16)</f>
        <v/>
      </c>
      <c r="P18" s="70" t="str">
        <f>IF('11'!$A20="","",'11'!$A20)</f>
        <v/>
      </c>
      <c r="Q18" s="70" t="str">
        <f>IF('11'!$A24="","",'11'!$A24)</f>
        <v/>
      </c>
      <c r="R18" s="70" t="str">
        <f>IF('11'!$A58="","",'11'!$A58)</f>
        <v/>
      </c>
      <c r="S18" s="70"/>
    </row>
    <row r="19" spans="1:19" x14ac:dyDescent="0.25">
      <c r="A19" s="14">
        <v>12</v>
      </c>
      <c r="B19" s="199">
        <f t="shared" si="0"/>
        <v>2.5</v>
      </c>
      <c r="C19" s="11">
        <v>0.5</v>
      </c>
      <c r="D19" s="11">
        <v>0.5</v>
      </c>
      <c r="E19" s="11">
        <v>0.5</v>
      </c>
      <c r="F19" s="11">
        <v>1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70" t="str">
        <f>IF('12'!$A8="","",'12'!$A8)</f>
        <v/>
      </c>
      <c r="N19" s="70" t="str">
        <f>IF('12'!$A15="","",'12'!$A15)</f>
        <v/>
      </c>
      <c r="O19" s="70" t="str">
        <f>IF('12'!$A20="","",'12'!$A20)</f>
        <v/>
      </c>
      <c r="P19" s="70" t="str">
        <f>IF('12'!$A28="","",'12'!$A28)</f>
        <v/>
      </c>
      <c r="Q19" s="70"/>
      <c r="R19" s="70"/>
      <c r="S19" s="70"/>
    </row>
    <row r="20" spans="1:19" x14ac:dyDescent="0.25">
      <c r="A20" s="14">
        <v>13</v>
      </c>
      <c r="B20" s="199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70" t="str">
        <f>IF('13'!$A8="","",'13'!$A8)</f>
        <v/>
      </c>
      <c r="N20" s="70" t="str">
        <f>IF('13'!$A12="","",'13'!$A12)</f>
        <v/>
      </c>
      <c r="O20" s="70" t="str">
        <f>IF('13'!$A16="","",'13'!$A16)</f>
        <v/>
      </c>
      <c r="P20" s="70"/>
      <c r="Q20" s="70"/>
      <c r="R20" s="70"/>
      <c r="S20" s="70"/>
    </row>
    <row r="21" spans="1:19" x14ac:dyDescent="0.25">
      <c r="A21" s="14">
        <v>14</v>
      </c>
      <c r="B21" s="199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70" t="str">
        <f>IF('14'!$A8="","",'14'!$A8)</f>
        <v/>
      </c>
      <c r="N21" s="70" t="str">
        <f>IF('14'!$A33="","",'14'!$A33)</f>
        <v/>
      </c>
      <c r="O21" s="70" t="str">
        <f>IF('14'!$A37="","",'14'!$A37)</f>
        <v/>
      </c>
      <c r="P21" s="70"/>
      <c r="Q21" s="70"/>
      <c r="R21" s="70"/>
      <c r="S21" s="70"/>
    </row>
    <row r="22" spans="1:19" x14ac:dyDescent="0.25">
      <c r="A22" s="14">
        <v>15</v>
      </c>
      <c r="B22" s="199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70" t="str">
        <f>IF('15'!A8="","",'15'!A8)</f>
        <v/>
      </c>
      <c r="N22" s="70" t="str">
        <f>IF('15'!A12="","",'15'!A12)</f>
        <v/>
      </c>
      <c r="O22" s="70"/>
      <c r="P22" s="70"/>
      <c r="Q22" s="70"/>
      <c r="R22" s="70"/>
      <c r="S22" s="70"/>
    </row>
    <row r="23" spans="1:19" x14ac:dyDescent="0.25">
      <c r="A23" s="14">
        <v>16</v>
      </c>
      <c r="B23" s="199">
        <f t="shared" si="0"/>
        <v>1.5</v>
      </c>
      <c r="C23" s="11">
        <v>0.5</v>
      </c>
      <c r="D23" s="11">
        <v>1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70" t="str">
        <f>IF('16'!$A13="","",'16'!$A13)</f>
        <v/>
      </c>
      <c r="N23" s="70" t="str">
        <f>IF('16'!$A17="","",'16'!$A17)</f>
        <v/>
      </c>
      <c r="O23" s="70"/>
      <c r="P23" s="70"/>
      <c r="Q23" s="70"/>
      <c r="R23" s="70"/>
      <c r="S23" s="70"/>
    </row>
    <row r="24" spans="1:19" x14ac:dyDescent="0.25">
      <c r="A24" s="14">
        <v>17</v>
      </c>
      <c r="B24" s="199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70" t="str">
        <f>IF('17'!$A8="","",'17'!$A8)</f>
        <v/>
      </c>
      <c r="N24" s="70" t="str">
        <f>IF('17'!$A33="","",'17'!$A33)</f>
        <v/>
      </c>
      <c r="O24" s="70" t="str">
        <f>IF('17'!$A71="","",'17'!$A71)</f>
        <v/>
      </c>
      <c r="P24" s="70"/>
      <c r="Q24" s="70"/>
      <c r="R24" s="70"/>
      <c r="S24" s="70"/>
    </row>
    <row r="25" spans="1:19" x14ac:dyDescent="0.25">
      <c r="A25" s="14">
        <v>18</v>
      </c>
      <c r="B25" s="199">
        <f t="shared" si="0"/>
        <v>3</v>
      </c>
      <c r="C25" s="11">
        <v>0.75</v>
      </c>
      <c r="D25" s="11">
        <v>1</v>
      </c>
      <c r="E25" s="11">
        <v>1.25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70" t="str">
        <f>IF('18'!$A8="","",'18'!$A8)</f>
        <v/>
      </c>
      <c r="N25" s="70" t="str">
        <f>IF('18'!$A22="","",'18'!$A22)</f>
        <v/>
      </c>
      <c r="O25" s="70" t="str">
        <f>IF('18'!$A26="","",'18'!$A26)</f>
        <v/>
      </c>
      <c r="P25" s="70"/>
      <c r="Q25" s="70"/>
      <c r="R25" s="70"/>
      <c r="S25" s="70"/>
    </row>
    <row r="26" spans="1:19" x14ac:dyDescent="0.25">
      <c r="A26" s="14">
        <v>19</v>
      </c>
      <c r="B26" s="199">
        <f t="shared" si="0"/>
        <v>6.25</v>
      </c>
      <c r="C26" s="11">
        <v>0.5</v>
      </c>
      <c r="D26" s="11">
        <v>3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70" t="str">
        <f>IF('19'!$A16="","",'19'!$A16)</f>
        <v/>
      </c>
      <c r="N26" s="70" t="str">
        <f>IF('19'!$A20="","",'19'!$A20)</f>
        <v/>
      </c>
      <c r="O26" s="70" t="str">
        <f>IF('19'!$A33="","",'19'!$A33)</f>
        <v/>
      </c>
      <c r="P26" s="70" t="str">
        <f>IF('19'!$A37="","",'19'!$A37)</f>
        <v/>
      </c>
      <c r="Q26" s="70" t="str">
        <f>IF('19'!$A41="","",'19'!$A41)</f>
        <v/>
      </c>
      <c r="R26" s="70" t="str">
        <f>IF('19'!$A45="","",'19'!$A45)</f>
        <v/>
      </c>
      <c r="S26" s="70" t="str">
        <f>IF('19'!$A50="","",'19'!$A50)</f>
        <v/>
      </c>
    </row>
    <row r="27" spans="1:19" x14ac:dyDescent="0.25">
      <c r="A27" s="14">
        <v>20</v>
      </c>
      <c r="B27" s="199">
        <f t="shared" si="0"/>
        <v>2.75</v>
      </c>
      <c r="C27" s="11">
        <v>1.25</v>
      </c>
      <c r="D27" s="11">
        <v>0.25</v>
      </c>
      <c r="E27" s="11">
        <v>0.25</v>
      </c>
      <c r="F27" s="11">
        <v>1</v>
      </c>
      <c r="G27" s="11"/>
      <c r="H27" s="11"/>
      <c r="I27" s="11"/>
      <c r="J27" s="10" t="str">
        <f t="shared" ref="J27:J35" ca="1" si="3">INDIRECT("'"&amp;A27&amp;"'!B1")</f>
        <v>Incomplete</v>
      </c>
      <c r="L27" s="14">
        <f t="shared" ref="L27:L35" si="4">A27</f>
        <v>20</v>
      </c>
      <c r="M27" s="70" t="str">
        <f>IF('20'!$A20="","",'20'!$A20)</f>
        <v/>
      </c>
      <c r="N27" s="70" t="str">
        <f>IF('20'!$A24="","",'20'!$A24)</f>
        <v/>
      </c>
      <c r="O27" s="70" t="str">
        <f>IF('20'!$A28="","",'20'!$A28)</f>
        <v/>
      </c>
      <c r="P27" s="70" t="str">
        <f>IF('20'!$A32="","",'20'!$A32)</f>
        <v/>
      </c>
      <c r="Q27" s="70"/>
      <c r="R27" s="70"/>
      <c r="S27" s="70"/>
    </row>
    <row r="28" spans="1:19" x14ac:dyDescent="0.25">
      <c r="A28" s="14">
        <v>21</v>
      </c>
      <c r="B28" s="199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3"/>
        <v>Incomplete</v>
      </c>
      <c r="L28" s="14">
        <f t="shared" si="4"/>
        <v>21</v>
      </c>
      <c r="M28" s="70" t="str">
        <f>IF('21'!$A8="","",'21'!$A8)</f>
        <v/>
      </c>
      <c r="N28" s="70" t="str">
        <f>IF('21'!$A13="","",'21'!$A13)</f>
        <v/>
      </c>
      <c r="O28" s="70" t="str">
        <f>IF('21'!$A19="","",'21'!$A19)</f>
        <v/>
      </c>
      <c r="P28" s="70"/>
      <c r="Q28" s="70"/>
      <c r="R28" s="70"/>
      <c r="S28" s="70"/>
    </row>
    <row r="29" spans="1:19" x14ac:dyDescent="0.25">
      <c r="A29" s="14">
        <v>22</v>
      </c>
      <c r="B29" s="199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3"/>
        <v>Incomplete</v>
      </c>
      <c r="L29" s="14">
        <f t="shared" si="4"/>
        <v>22</v>
      </c>
      <c r="M29" s="70" t="str">
        <f>IF('22'!$A11="","",'22'!$A11)</f>
        <v/>
      </c>
      <c r="N29" s="70" t="str">
        <f>IF('22'!$A15="","",'22'!$A15)</f>
        <v/>
      </c>
      <c r="O29" s="70" t="str">
        <f>IF('22'!$A21="","",'22'!$A21)</f>
        <v/>
      </c>
      <c r="P29" s="70" t="str">
        <f>IF('22'!$A25="","",'22'!$A25)</f>
        <v/>
      </c>
      <c r="Q29" s="70"/>
      <c r="R29" s="70"/>
      <c r="S29" s="70"/>
    </row>
    <row r="30" spans="1:19" x14ac:dyDescent="0.25">
      <c r="A30" s="18">
        <v>23</v>
      </c>
      <c r="B30" s="199">
        <f t="shared" si="0"/>
        <v>4.75</v>
      </c>
      <c r="C30" s="11">
        <v>0.75</v>
      </c>
      <c r="D30" s="11">
        <v>1</v>
      </c>
      <c r="E30" s="11">
        <v>1</v>
      </c>
      <c r="F30" s="11">
        <v>1</v>
      </c>
      <c r="G30" s="11">
        <v>1</v>
      </c>
      <c r="H30" s="11"/>
      <c r="I30" s="11"/>
      <c r="J30" s="10" t="str">
        <f t="shared" ca="1" si="3"/>
        <v>Incomplete</v>
      </c>
      <c r="L30" s="14">
        <f t="shared" si="4"/>
        <v>23</v>
      </c>
      <c r="M30" s="70" t="str">
        <f>IF('23'!$A8="","",'23'!$A8)</f>
        <v/>
      </c>
      <c r="N30" s="70" t="str">
        <f>IF('23'!$A12="","",'23'!$A12)</f>
        <v/>
      </c>
      <c r="O30" s="70" t="str">
        <f>IF('23'!$A16="","",'23'!$A16)</f>
        <v/>
      </c>
      <c r="P30" s="70" t="str">
        <f>IF('23'!$A20="","",'23'!$A20)</f>
        <v/>
      </c>
      <c r="Q30" s="70" t="str">
        <f>IF('23'!$A24="","",'23'!$A24)</f>
        <v/>
      </c>
      <c r="R30" s="70"/>
      <c r="S30" s="70"/>
    </row>
    <row r="31" spans="1:19" x14ac:dyDescent="0.25">
      <c r="A31" s="18">
        <v>24</v>
      </c>
      <c r="B31" s="199">
        <f t="shared" si="0"/>
        <v>3</v>
      </c>
      <c r="C31" s="11">
        <v>0.25</v>
      </c>
      <c r="D31" s="11">
        <v>0.75</v>
      </c>
      <c r="E31" s="11">
        <v>1</v>
      </c>
      <c r="F31" s="11">
        <v>0.5</v>
      </c>
      <c r="G31" s="11">
        <v>0.5</v>
      </c>
      <c r="H31" s="11"/>
      <c r="I31" s="11"/>
      <c r="J31" s="10" t="str">
        <f t="shared" ca="1" si="3"/>
        <v>Incomplete</v>
      </c>
      <c r="L31" s="14">
        <f t="shared" si="4"/>
        <v>24</v>
      </c>
      <c r="M31" s="70" t="str">
        <f>IF('24'!$A8="","",'24'!$A8)</f>
        <v/>
      </c>
      <c r="N31" s="70" t="str">
        <f>IF('24'!$A12="","",'24'!$A12)</f>
        <v/>
      </c>
      <c r="O31" s="70" t="str">
        <f>IF('24'!$A19="","",'24'!$A19)</f>
        <v/>
      </c>
      <c r="P31" s="70" t="str">
        <f>IF('24'!$A23="","",'24'!$A23)</f>
        <v/>
      </c>
      <c r="Q31" s="70" t="str">
        <f>IF('24'!$A27="","",'24'!$A27)</f>
        <v/>
      </c>
      <c r="R31" s="70"/>
      <c r="S31" s="70"/>
    </row>
    <row r="32" spans="1:19" x14ac:dyDescent="0.25">
      <c r="A32" s="14">
        <v>25</v>
      </c>
      <c r="B32" s="199">
        <f t="shared" si="0"/>
        <v>1</v>
      </c>
      <c r="C32" s="11">
        <v>0.5</v>
      </c>
      <c r="D32" s="11">
        <v>0.5</v>
      </c>
      <c r="E32" s="11"/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70" t="str">
        <f>IF('25'!$A9="","",'25'!$A9)</f>
        <v/>
      </c>
      <c r="N32" s="70" t="str">
        <f>IF('25'!$A13="","",'25'!$A13)</f>
        <v/>
      </c>
      <c r="O32" s="70"/>
      <c r="P32" s="70"/>
      <c r="Q32" s="70"/>
      <c r="R32" s="70"/>
      <c r="S32" s="70"/>
    </row>
    <row r="33" spans="1:19" x14ac:dyDescent="0.25">
      <c r="A33" s="14">
        <v>26</v>
      </c>
      <c r="B33" s="199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3"/>
        <v>Incomplete</v>
      </c>
      <c r="L33" s="14">
        <f t="shared" si="4"/>
        <v>26</v>
      </c>
      <c r="M33" s="70" t="str">
        <f>IF('26'!$A8="","",'26'!$A8)</f>
        <v/>
      </c>
      <c r="N33" s="70" t="str">
        <f>IF('26'!$A12="","",'26'!$A12)</f>
        <v/>
      </c>
      <c r="O33" s="70"/>
      <c r="P33" s="70"/>
      <c r="Q33" s="70"/>
      <c r="R33" s="70"/>
      <c r="S33" s="70"/>
    </row>
    <row r="34" spans="1:19" x14ac:dyDescent="0.25">
      <c r="A34" s="14">
        <v>27</v>
      </c>
      <c r="B34" s="199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70" t="str">
        <f>IF('27'!$A8="","",'27'!$A8)</f>
        <v/>
      </c>
      <c r="N34" s="70" t="str">
        <f>IF('27'!$A22="","",'27'!$A22)</f>
        <v/>
      </c>
      <c r="O34" s="70" t="str">
        <f>IF('27'!$A26="","",'27'!$A26)</f>
        <v/>
      </c>
      <c r="P34" s="70" t="str">
        <f>IF('27'!$A30="","",'27'!$A30)</f>
        <v/>
      </c>
      <c r="Q34" s="70"/>
      <c r="R34" s="70"/>
      <c r="S34" s="70"/>
    </row>
    <row r="35" spans="1:19" x14ac:dyDescent="0.25">
      <c r="A35" s="18">
        <v>28</v>
      </c>
      <c r="B35" s="199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3"/>
        <v>Incomplete</v>
      </c>
      <c r="L35" s="14">
        <f t="shared" si="4"/>
        <v>28</v>
      </c>
      <c r="M35" s="70" t="str">
        <f>IF('28'!$A8="","",'28'!$A8)</f>
        <v/>
      </c>
      <c r="N35" s="70" t="str">
        <f>IF('28'!$A12="","",'28'!$A12)</f>
        <v/>
      </c>
      <c r="O35" s="70" t="str">
        <f>IF('28'!$A24="","",'28'!$A24)</f>
        <v/>
      </c>
      <c r="P35" s="70"/>
      <c r="Q35" s="70"/>
      <c r="R35" s="70"/>
      <c r="S35" s="70"/>
    </row>
  </sheetData>
  <mergeCells count="1">
    <mergeCell ref="B6:B7"/>
  </mergeCells>
  <conditionalFormatting sqref="J8:J35">
    <cfRule type="cellIs" dxfId="149" priority="271" operator="equal">
      <formula>"Finished"</formula>
    </cfRule>
    <cfRule type="cellIs" dxfId="148" priority="272" operator="equal">
      <formula>"Flag for Review"</formula>
    </cfRule>
    <cfRule type="cellIs" dxfId="147" priority="273" operator="equal">
      <formula>"Incomplete"</formula>
    </cfRule>
  </conditionalFormatting>
  <conditionalFormatting sqref="P2">
    <cfRule type="expression" dxfId="146" priority="110">
      <formula>LEN(P2)=0</formula>
    </cfRule>
    <cfRule type="cellIs" dxfId="145" priority="268" operator="greaterThanOrEqual">
      <formula>0.75</formula>
    </cfRule>
    <cfRule type="cellIs" dxfId="144" priority="269" operator="greaterThanOrEqual">
      <formula>0.65</formula>
    </cfRule>
    <cfRule type="cellIs" dxfId="143" priority="270" operator="greaterThanOrEqual">
      <formula>0</formula>
    </cfRule>
  </conditionalFormatting>
  <conditionalFormatting sqref="C28:I35 G27:I27 C8:I26">
    <cfRule type="containsBlanks" dxfId="142" priority="274">
      <formula>LEN(TRIM(C8))=0</formula>
    </cfRule>
  </conditionalFormatting>
  <conditionalFormatting sqref="P11:S11 M18 P35:S35 M8:S10 M12:S17 Q29:S29 O23:S23 M27:S28 M24:S25 O18:S18 M30:S34 M19:S22">
    <cfRule type="expression" dxfId="141" priority="83">
      <formula>C8=""</formula>
    </cfRule>
    <cfRule type="expression" dxfId="140" priority="84">
      <formula>M8/C8&gt;=0.75</formula>
    </cfRule>
    <cfRule type="expression" dxfId="139" priority="85">
      <formula>M8/C8&gt;=0.65</formula>
    </cfRule>
    <cfRule type="expression" dxfId="138" priority="86">
      <formula>M8/C8&gt;=0</formula>
    </cfRule>
  </conditionalFormatting>
  <conditionalFormatting sqref="M11">
    <cfRule type="expression" dxfId="137" priority="79">
      <formula>C11=""</formula>
    </cfRule>
    <cfRule type="expression" dxfId="136" priority="80">
      <formula>M11/C11&gt;=0.75</formula>
    </cfRule>
    <cfRule type="expression" dxfId="135" priority="81">
      <formula>M11/C11&gt;=0.65</formula>
    </cfRule>
    <cfRule type="expression" dxfId="134" priority="82">
      <formula>M11/C11&gt;=0</formula>
    </cfRule>
  </conditionalFormatting>
  <conditionalFormatting sqref="N11">
    <cfRule type="expression" dxfId="133" priority="63">
      <formula>D11=""</formula>
    </cfRule>
    <cfRule type="expression" dxfId="132" priority="64">
      <formula>N11/D11&gt;=0.75</formula>
    </cfRule>
    <cfRule type="expression" dxfId="131" priority="65">
      <formula>N11/D11&gt;=0.65</formula>
    </cfRule>
    <cfRule type="expression" dxfId="130" priority="66">
      <formula>N11/D11&gt;=0</formula>
    </cfRule>
  </conditionalFormatting>
  <conditionalFormatting sqref="O11">
    <cfRule type="expression" dxfId="129" priority="59">
      <formula>E11=""</formula>
    </cfRule>
    <cfRule type="expression" dxfId="128" priority="60">
      <formula>O11/E11&gt;=0.75</formula>
    </cfRule>
    <cfRule type="expression" dxfId="127" priority="61">
      <formula>O11/E11&gt;=0.65</formula>
    </cfRule>
    <cfRule type="expression" dxfId="126" priority="62">
      <formula>O11/E11&gt;=0</formula>
    </cfRule>
  </conditionalFormatting>
  <conditionalFormatting sqref="M35:O35">
    <cfRule type="expression" dxfId="125" priority="55">
      <formula>C35=""</formula>
    </cfRule>
    <cfRule type="expression" dxfId="124" priority="56">
      <formula>M35/C35&gt;=0.75</formula>
    </cfRule>
    <cfRule type="expression" dxfId="123" priority="57">
      <formula>M35/C35&gt;=0.65</formula>
    </cfRule>
    <cfRule type="expression" dxfId="122" priority="58">
      <formula>M35/C35&gt;=0</formula>
    </cfRule>
  </conditionalFormatting>
  <conditionalFormatting sqref="N18">
    <cfRule type="expression" dxfId="121" priority="51">
      <formula>D18=""</formula>
    </cfRule>
    <cfRule type="expression" dxfId="120" priority="52">
      <formula>N18/D18&gt;=0.75</formula>
    </cfRule>
    <cfRule type="expression" dxfId="119" priority="53">
      <formula>N18/D18&gt;=0.65</formula>
    </cfRule>
    <cfRule type="expression" dxfId="118" priority="54">
      <formula>N18/D18&gt;=0</formula>
    </cfRule>
  </conditionalFormatting>
  <conditionalFormatting sqref="M23">
    <cfRule type="expression" dxfId="117" priority="31">
      <formula>C23=""</formula>
    </cfRule>
    <cfRule type="expression" dxfId="116" priority="32">
      <formula>M23/C23&gt;=0.75</formula>
    </cfRule>
    <cfRule type="expression" dxfId="115" priority="33">
      <formula>M23/C23&gt;=0.65</formula>
    </cfRule>
    <cfRule type="expression" dxfId="114" priority="34">
      <formula>M23/C23&gt;=0</formula>
    </cfRule>
  </conditionalFormatting>
  <conditionalFormatting sqref="N23">
    <cfRule type="expression" dxfId="113" priority="27">
      <formula>D23=""</formula>
    </cfRule>
    <cfRule type="expression" dxfId="112" priority="28">
      <formula>N23/D23&gt;=0.75</formula>
    </cfRule>
    <cfRule type="expression" dxfId="111" priority="29">
      <formula>N23/D23&gt;=0.65</formula>
    </cfRule>
    <cfRule type="expression" dxfId="110" priority="30">
      <formula>N23/D23&gt;=0</formula>
    </cfRule>
  </conditionalFormatting>
  <conditionalFormatting sqref="M26">
    <cfRule type="expression" dxfId="109" priority="23">
      <formula>C26=""</formula>
    </cfRule>
    <cfRule type="expression" dxfId="108" priority="24">
      <formula>M26/C26&gt;=0.75</formula>
    </cfRule>
    <cfRule type="expression" dxfId="107" priority="25">
      <formula>M26/C26&gt;=0.65</formula>
    </cfRule>
    <cfRule type="expression" dxfId="106" priority="26">
      <formula>M26/C26&gt;=0</formula>
    </cfRule>
  </conditionalFormatting>
  <conditionalFormatting sqref="N26">
    <cfRule type="expression" dxfId="105" priority="19">
      <formula>D26=""</formula>
    </cfRule>
    <cfRule type="expression" dxfId="104" priority="20">
      <formula>N26/D26&gt;=0.75</formula>
    </cfRule>
    <cfRule type="expression" dxfId="103" priority="21">
      <formula>N26/D26&gt;=0.65</formula>
    </cfRule>
    <cfRule type="expression" dxfId="102" priority="22">
      <formula>N26/D26&gt;=0</formula>
    </cfRule>
  </conditionalFormatting>
  <conditionalFormatting sqref="O26">
    <cfRule type="expression" dxfId="101" priority="15">
      <formula>E26=""</formula>
    </cfRule>
    <cfRule type="expression" dxfId="100" priority="16">
      <formula>O26/E26&gt;=0.75</formula>
    </cfRule>
    <cfRule type="expression" dxfId="99" priority="17">
      <formula>O26/E26&gt;=0.65</formula>
    </cfRule>
    <cfRule type="expression" dxfId="98" priority="18">
      <formula>O26/E26&gt;=0</formula>
    </cfRule>
  </conditionalFormatting>
  <conditionalFormatting sqref="P26">
    <cfRule type="expression" dxfId="97" priority="11">
      <formula>F26=""</formula>
    </cfRule>
    <cfRule type="expression" dxfId="96" priority="12">
      <formula>P26/F26&gt;=0.75</formula>
    </cfRule>
    <cfRule type="expression" dxfId="95" priority="13">
      <formula>P26/F26&gt;=0.65</formula>
    </cfRule>
    <cfRule type="expression" dxfId="94" priority="14">
      <formula>P26/F26&gt;=0</formula>
    </cfRule>
  </conditionalFormatting>
  <conditionalFormatting sqref="Q26:S26">
    <cfRule type="expression" dxfId="93" priority="7">
      <formula>G26=""</formula>
    </cfRule>
    <cfRule type="expression" dxfId="92" priority="8">
      <formula>Q26/G26&gt;=0.75</formula>
    </cfRule>
    <cfRule type="expression" dxfId="91" priority="9">
      <formula>Q26/G26&gt;=0.65</formula>
    </cfRule>
    <cfRule type="expression" dxfId="90" priority="10">
      <formula>Q26/G26&gt;=0</formula>
    </cfRule>
  </conditionalFormatting>
  <conditionalFormatting sqref="C27:F27">
    <cfRule type="containsBlanks" dxfId="89" priority="6">
      <formula>LEN(TRIM(C27))=0</formula>
    </cfRule>
  </conditionalFormatting>
  <conditionalFormatting sqref="M29:P29">
    <cfRule type="expression" dxfId="88" priority="2">
      <formula>C29=""</formula>
    </cfRule>
    <cfRule type="expression" dxfId="87" priority="3">
      <formula>M29/C29&gt;=0.75</formula>
    </cfRule>
    <cfRule type="expression" dxfId="86" priority="4">
      <formula>M29/C29&gt;=0.65</formula>
    </cfRule>
    <cfRule type="expression" dxfId="85" priority="5">
      <formula>M29/C29&gt;=0</formula>
    </cfRule>
  </conditionalFormatting>
  <conditionalFormatting sqref="B8:B35">
    <cfRule type="containsBlanks" dxfId="84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1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1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1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Grid'!B:B,MATCH('1'!A1,'Point Grid'!A:A,0))</f>
        <v>2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26"/>
      <c r="B5" s="27"/>
      <c r="C5" s="27"/>
      <c r="D5" s="27"/>
      <c r="E5" s="27"/>
      <c r="F5" s="27"/>
      <c r="G5" s="27"/>
      <c r="H5" s="27"/>
      <c r="I5" s="28"/>
      <c r="K5"/>
      <c r="L5"/>
    </row>
    <row r="6" spans="1:12" x14ac:dyDescent="0.25">
      <c r="A6" s="38" t="s">
        <v>2</v>
      </c>
      <c r="B6" s="29" t="s">
        <v>83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 t="s">
        <v>56</v>
      </c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8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57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0.25</v>
      </c>
      <c r="B11" s="29" t="s">
        <v>58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8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8" t="s">
        <v>4</v>
      </c>
      <c r="B14" s="29" t="s">
        <v>59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9">
        <f>INDEX('Point Grid'!$C$8:$I$35,MATCH($A$1,'Point Grid'!$A$8:$A$35,0),MATCH(A14,'Point Grid'!$C$7:$I$7,0))</f>
        <v>0.75</v>
      </c>
      <c r="B15" s="29" t="s">
        <v>58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8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8" t="s">
        <v>5</v>
      </c>
      <c r="B18" s="29" t="s">
        <v>60</v>
      </c>
      <c r="C18" s="29"/>
      <c r="D18" s="29"/>
      <c r="E18" s="29"/>
      <c r="F18" s="29"/>
      <c r="G18" s="29"/>
      <c r="H18" s="29"/>
      <c r="I18" s="34"/>
      <c r="K18"/>
      <c r="L18"/>
    </row>
    <row r="19" spans="1:12" ht="15.75" thickBot="1" x14ac:dyDescent="0.3">
      <c r="A19" s="9">
        <f>INDEX('Point Grid'!$C$8:$I$35,MATCH($A$1,'Point Grid'!$A$8:$A$35,0),MATCH(A18,'Point Grid'!$C$7:$I$7,0))</f>
        <v>0.5</v>
      </c>
      <c r="B19" s="29" t="s">
        <v>61</v>
      </c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</row>
    <row r="21" spans="1:12" ht="15.75" thickBot="1" x14ac:dyDescent="0.3">
      <c r="A21" s="23"/>
      <c r="B21" s="36"/>
      <c r="C21" s="36"/>
      <c r="D21" s="36"/>
      <c r="E21" s="36"/>
      <c r="F21" s="36"/>
      <c r="G21" s="36"/>
      <c r="H21" s="36"/>
      <c r="I21" s="37"/>
      <c r="K21"/>
      <c r="L21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9" width="10.140625" style="32" customWidth="1"/>
    <col min="10" max="16384" width="9.140625" style="32"/>
  </cols>
  <sheetData>
    <row r="1" spans="1:12" x14ac:dyDescent="0.25">
      <c r="A1" s="7">
        <v>2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2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Grid'!B:B,MATCH('2'!A1,'Point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62</v>
      </c>
      <c r="C6" s="29"/>
      <c r="D6" s="43"/>
      <c r="E6" s="43"/>
      <c r="F6" s="43"/>
      <c r="G6" s="43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44"/>
      <c r="E7" s="45"/>
      <c r="F7" s="45"/>
      <c r="G7" s="44"/>
      <c r="H7" s="29"/>
      <c r="I7" s="34"/>
      <c r="K7"/>
      <c r="L7"/>
    </row>
    <row r="8" spans="1:12" ht="15.75" thickBot="1" x14ac:dyDescent="0.3">
      <c r="A8" s="5"/>
      <c r="B8" s="29"/>
      <c r="C8" s="29"/>
      <c r="D8" s="44"/>
      <c r="E8" s="44"/>
      <c r="F8" s="44"/>
      <c r="G8" s="44"/>
      <c r="H8" s="29"/>
      <c r="I8" s="34"/>
      <c r="K8"/>
      <c r="L8"/>
    </row>
    <row r="9" spans="1:12" x14ac:dyDescent="0.25">
      <c r="A9" s="29"/>
      <c r="B9" s="29"/>
      <c r="C9" s="29"/>
      <c r="D9" s="44"/>
      <c r="E9" s="44"/>
      <c r="F9" s="44"/>
      <c r="G9" s="44"/>
      <c r="H9" s="29"/>
      <c r="I9" s="34"/>
      <c r="K9"/>
      <c r="L9"/>
    </row>
    <row r="10" spans="1:12" x14ac:dyDescent="0.25">
      <c r="A10" s="38" t="s">
        <v>3</v>
      </c>
      <c r="B10" s="29" t="s">
        <v>63</v>
      </c>
      <c r="C10" s="29"/>
      <c r="D10" s="44"/>
      <c r="E10" s="45"/>
      <c r="F10" s="45"/>
      <c r="G10" s="44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44"/>
      <c r="E11" s="45"/>
      <c r="F11" s="45"/>
      <c r="G11" s="45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44"/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24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2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46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46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41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:A9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6"/>
  <sheetViews>
    <sheetView workbookViewId="0"/>
  </sheetViews>
  <sheetFormatPr defaultColWidth="9.140625" defaultRowHeight="15" x14ac:dyDescent="0.25"/>
  <cols>
    <col min="1" max="1" width="9.140625" style="32"/>
    <col min="2" max="2" width="16" style="32" bestFit="1" customWidth="1"/>
    <col min="3" max="3" width="12.42578125" style="32" bestFit="1" customWidth="1"/>
    <col min="4" max="4" width="10.28515625" style="32" customWidth="1"/>
    <col min="5" max="8" width="9.140625" style="32"/>
    <col min="9" max="9" width="13.7109375" style="32" customWidth="1"/>
    <col min="10" max="16384" width="9.140625" style="32"/>
  </cols>
  <sheetData>
    <row r="1" spans="1:15" x14ac:dyDescent="0.25">
      <c r="A1" s="7">
        <v>3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</row>
    <row r="3" spans="1:15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</row>
    <row r="4" spans="1:15" x14ac:dyDescent="0.25">
      <c r="A4" s="9">
        <f>INDEX('Point Grid'!B:B,MATCH('3'!A1,'Point Grid'!A:A,0))</f>
        <v>1.25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</row>
    <row r="6" spans="1:15" x14ac:dyDescent="0.25">
      <c r="A6" s="38" t="s">
        <v>2</v>
      </c>
      <c r="B6" s="29" t="s">
        <v>415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</row>
    <row r="10" spans="1:15" x14ac:dyDescent="0.25">
      <c r="A10" s="38" t="s">
        <v>3</v>
      </c>
      <c r="B10" s="29" t="s">
        <v>260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</row>
    <row r="11" spans="1:15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K13"/>
      <c r="L13"/>
      <c r="M13"/>
      <c r="N13"/>
      <c r="O13"/>
    </row>
    <row r="14" spans="1:15" x14ac:dyDescent="0.25">
      <c r="K14"/>
      <c r="L14"/>
      <c r="M14"/>
      <c r="N14"/>
      <c r="O14"/>
    </row>
    <row r="15" spans="1:15" x14ac:dyDescent="0.25">
      <c r="K15"/>
      <c r="L15"/>
      <c r="M15"/>
      <c r="N15"/>
      <c r="O15"/>
    </row>
    <row r="16" spans="1:15" x14ac:dyDescent="0.25">
      <c r="K16"/>
      <c r="L16"/>
      <c r="M16"/>
      <c r="N16"/>
      <c r="O16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2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12.7109375" style="32" customWidth="1"/>
    <col min="10" max="10" width="10.7109375" style="32" customWidth="1"/>
    <col min="11" max="16384" width="9.140625" style="32"/>
  </cols>
  <sheetData>
    <row r="1" spans="1:15" x14ac:dyDescent="0.25">
      <c r="A1" s="7">
        <v>4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</row>
    <row r="2" spans="1:15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</row>
    <row r="3" spans="1:15" x14ac:dyDescent="0.25">
      <c r="A3" s="8" t="s">
        <v>13</v>
      </c>
      <c r="B3" s="29" t="s">
        <v>65</v>
      </c>
      <c r="C3" s="29"/>
      <c r="D3" s="29"/>
      <c r="E3" s="29"/>
      <c r="F3" s="29"/>
      <c r="G3" s="29"/>
      <c r="H3" s="29"/>
      <c r="I3" s="34"/>
      <c r="K3"/>
      <c r="L3"/>
      <c r="M3"/>
      <c r="N3"/>
      <c r="O3"/>
    </row>
    <row r="4" spans="1:15" x14ac:dyDescent="0.25">
      <c r="A4" s="9">
        <f>INDEX('Point Grid'!B:B,MATCH('3'!A1,'Point Grid'!A:A,0))</f>
        <v>1.25</v>
      </c>
      <c r="B4" s="29" t="s">
        <v>64</v>
      </c>
      <c r="C4" s="29"/>
      <c r="D4" s="29"/>
      <c r="E4" s="29"/>
      <c r="F4" s="29"/>
      <c r="G4" s="29"/>
      <c r="H4" s="29"/>
      <c r="I4" s="34"/>
      <c r="K4"/>
      <c r="L4"/>
      <c r="M4"/>
      <c r="N4"/>
      <c r="O4"/>
    </row>
    <row r="5" spans="1:15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</row>
    <row r="6" spans="1:15" x14ac:dyDescent="0.25">
      <c r="A6" s="38" t="s">
        <v>2</v>
      </c>
      <c r="B6" s="29" t="s">
        <v>66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</row>
    <row r="7" spans="1:15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</row>
    <row r="8" spans="1:15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</row>
    <row r="9" spans="1:15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</row>
    <row r="10" spans="1:15" x14ac:dyDescent="0.25">
      <c r="A10" s="38" t="s">
        <v>3</v>
      </c>
      <c r="B10" s="29" t="s">
        <v>180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</row>
    <row r="11" spans="1:15" ht="15.75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</row>
    <row r="12" spans="1:15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</row>
    <row r="13" spans="1:15" ht="15.75" thickBot="1" x14ac:dyDescent="0.3">
      <c r="A13" s="35"/>
      <c r="B13" s="36"/>
      <c r="C13" s="36"/>
      <c r="D13" s="36"/>
      <c r="E13" s="36"/>
      <c r="F13" s="36"/>
      <c r="G13" s="36"/>
      <c r="H13" s="36"/>
      <c r="I13" s="37"/>
      <c r="K13"/>
      <c r="L13"/>
      <c r="M13"/>
      <c r="N13"/>
      <c r="O13"/>
    </row>
    <row r="14" spans="1:15" x14ac:dyDescent="0.25">
      <c r="K14"/>
      <c r="L14"/>
      <c r="M14"/>
      <c r="N14"/>
      <c r="O14"/>
    </row>
    <row r="15" spans="1:15" x14ac:dyDescent="0.25">
      <c r="K15"/>
      <c r="L15"/>
      <c r="M15"/>
      <c r="N15"/>
      <c r="O15"/>
    </row>
    <row r="16" spans="1:15" x14ac:dyDescent="0.25">
      <c r="K16"/>
      <c r="L16"/>
      <c r="M16"/>
      <c r="N16"/>
      <c r="O16"/>
    </row>
    <row r="17" spans="11:15" x14ac:dyDescent="0.25">
      <c r="K17"/>
      <c r="L17"/>
      <c r="M17"/>
      <c r="N17"/>
      <c r="O17"/>
    </row>
    <row r="18" spans="11:15" x14ac:dyDescent="0.25">
      <c r="K18"/>
      <c r="L18"/>
      <c r="M18"/>
      <c r="N18"/>
      <c r="O18"/>
    </row>
    <row r="19" spans="11:15" x14ac:dyDescent="0.25">
      <c r="K19"/>
      <c r="L19"/>
      <c r="M19"/>
      <c r="N19"/>
      <c r="O19"/>
    </row>
    <row r="20" spans="11:15" x14ac:dyDescent="0.25">
      <c r="K20"/>
      <c r="L20"/>
      <c r="M20"/>
      <c r="N20"/>
      <c r="O20"/>
    </row>
    <row r="21" spans="11:15" x14ac:dyDescent="0.25">
      <c r="K21"/>
      <c r="L21"/>
      <c r="M21"/>
      <c r="N21"/>
      <c r="O21"/>
    </row>
    <row r="22" spans="11:15" x14ac:dyDescent="0.25">
      <c r="K22"/>
      <c r="L22"/>
      <c r="M22"/>
      <c r="N22"/>
      <c r="O22"/>
    </row>
    <row r="23" spans="11:15" x14ac:dyDescent="0.25">
      <c r="K23"/>
      <c r="L23"/>
      <c r="M23"/>
      <c r="N23"/>
      <c r="O23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5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 t="s">
        <v>33</v>
      </c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2</v>
      </c>
      <c r="B4" s="29" t="s">
        <v>34</v>
      </c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35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36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41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8" t="s">
        <v>4</v>
      </c>
      <c r="B14" s="29" t="s">
        <v>37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9">
        <f>INDEX('Point Grid'!$C$8:$I$35,MATCH($A$1,'Point Grid'!$A$8:$A$35,0),MATCH(A14,'Point Grid'!$C$7:$I$7,0))</f>
        <v>0.5</v>
      </c>
      <c r="B15" s="29" t="s">
        <v>38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L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6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67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8" t="s">
        <v>3</v>
      </c>
      <c r="B10" s="29" t="s">
        <v>408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9">
        <f>INDEX('Point Grid'!$C$8:$I$35,MATCH($A$1,'Point Grid'!$A$8:$A$35,0),MATCH(A10,'Point Grid'!$C$7:$I$7,0))</f>
        <v>1</v>
      </c>
      <c r="B11" s="29" t="s">
        <v>68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33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33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3"/>
      <c r="B19" s="29"/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35"/>
      <c r="B20" s="36"/>
      <c r="C20" s="36"/>
      <c r="D20" s="36"/>
      <c r="E20" s="36"/>
      <c r="F20" s="36"/>
      <c r="G20" s="36"/>
      <c r="H20" s="36"/>
      <c r="I20" s="37"/>
      <c r="K20"/>
      <c r="L20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S2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7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</row>
    <row r="4" spans="1:19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</row>
    <row r="5" spans="1:19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</row>
    <row r="6" spans="1:19" x14ac:dyDescent="0.25">
      <c r="A6" s="38" t="s">
        <v>2</v>
      </c>
      <c r="B6" s="29" t="s">
        <v>69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</row>
    <row r="7" spans="1:19" ht="15.75" thickBot="1" x14ac:dyDescent="0.3">
      <c r="A7" s="9">
        <f>INDEX('Point Grid'!$C$8:$I$35,MATCH($A$1,'Point Grid'!$A$8:$A$35,0),MATCH(A6,'Point Grid'!$C$7:$I$7,0))</f>
        <v>0.25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</row>
    <row r="8" spans="1:19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</row>
    <row r="9" spans="1:19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</row>
    <row r="10" spans="1:19" x14ac:dyDescent="0.25">
      <c r="A10" s="38" t="s">
        <v>3</v>
      </c>
      <c r="B10" s="29" t="s">
        <v>70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</row>
    <row r="11" spans="1:19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</row>
    <row r="12" spans="1:19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</row>
    <row r="13" spans="1:19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</row>
    <row r="14" spans="1:19" x14ac:dyDescent="0.25">
      <c r="A14" s="38" t="s">
        <v>4</v>
      </c>
      <c r="B14" s="29" t="s">
        <v>71</v>
      </c>
      <c r="C14" s="29"/>
      <c r="D14" s="29"/>
      <c r="E14" s="29"/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</row>
    <row r="15" spans="1:19" ht="15.75" thickBot="1" x14ac:dyDescent="0.3">
      <c r="A15" s="9">
        <f>INDEX('Point Grid'!$C$8:$I$35,MATCH($A$1,'Point Grid'!$A$8:$A$35,0),MATCH(A14,'Point Grid'!$C$7:$I$7,0))</f>
        <v>1</v>
      </c>
      <c r="B15" s="29" t="s">
        <v>72</v>
      </c>
      <c r="C15" s="29"/>
      <c r="D15" s="29"/>
      <c r="E15" s="29"/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</row>
    <row r="16" spans="1:19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</row>
    <row r="17" spans="1:19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</row>
    <row r="18" spans="1:19" x14ac:dyDescent="0.25">
      <c r="A18" s="38" t="s">
        <v>5</v>
      </c>
      <c r="B18" s="29" t="s">
        <v>413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</row>
    <row r="19" spans="1:19" ht="15.75" thickBot="1" x14ac:dyDescent="0.3">
      <c r="A19" s="9">
        <f>INDEX('Point Grid'!$C$8:$I$35,MATCH($A$1,'Point Grid'!$A$8:$A$35,0),MATCH(A18,'Point Grid'!$C$7:$I$7,0))</f>
        <v>0.5</v>
      </c>
      <c r="B19" s="29" t="s">
        <v>73</v>
      </c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</row>
    <row r="20" spans="1:19" ht="15.75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</row>
    <row r="21" spans="1:19" x14ac:dyDescent="0.25">
      <c r="A21" s="33"/>
      <c r="B21" s="79" t="s">
        <v>74</v>
      </c>
      <c r="C21" s="73" t="s">
        <v>77</v>
      </c>
      <c r="D21" s="72" t="s">
        <v>78</v>
      </c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</row>
    <row r="22" spans="1:19" x14ac:dyDescent="0.25">
      <c r="A22" s="33"/>
      <c r="B22" s="80" t="s">
        <v>75</v>
      </c>
      <c r="C22" s="45">
        <v>100</v>
      </c>
      <c r="D22" s="82">
        <v>900</v>
      </c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</row>
    <row r="23" spans="1:19" x14ac:dyDescent="0.25">
      <c r="A23" s="33"/>
      <c r="B23" s="81" t="s">
        <v>76</v>
      </c>
      <c r="C23" s="83">
        <v>2000</v>
      </c>
      <c r="D23" s="84">
        <v>15000</v>
      </c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</row>
    <row r="24" spans="1:19" ht="15.75" thickBot="1" x14ac:dyDescent="0.3">
      <c r="A24" s="35"/>
      <c r="B24" s="36"/>
      <c r="C24" s="36"/>
      <c r="D24" s="36"/>
      <c r="E24" s="36"/>
      <c r="F24" s="36"/>
      <c r="G24" s="36"/>
      <c r="H24" s="36"/>
      <c r="I24" s="37"/>
      <c r="K24"/>
      <c r="L24"/>
      <c r="M24"/>
      <c r="N24"/>
      <c r="O24"/>
      <c r="P24"/>
      <c r="Q24"/>
      <c r="R24"/>
      <c r="S24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31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8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</row>
    <row r="4" spans="1:13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34"/>
      <c r="K4"/>
      <c r="L4"/>
      <c r="M4"/>
    </row>
    <row r="5" spans="1:13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</row>
    <row r="6" spans="1:13" x14ac:dyDescent="0.25">
      <c r="A6" s="38" t="s">
        <v>2</v>
      </c>
      <c r="B6" s="29" t="s">
        <v>416</v>
      </c>
      <c r="C6" s="29"/>
      <c r="D6" s="29"/>
      <c r="E6" s="29"/>
      <c r="F6" s="29"/>
      <c r="G6" s="29"/>
      <c r="H6" s="29"/>
      <c r="I6" s="34"/>
      <c r="K6"/>
      <c r="L6"/>
      <c r="M6"/>
    </row>
    <row r="7" spans="1:13" ht="15.75" thickBot="1" x14ac:dyDescent="0.3">
      <c r="A7" s="9">
        <f>INDEX('Point Grid'!$C$8:$I$35,MATCH($A$1,'Point Grid'!$A$8:$A$35,0),MATCH(A6,'Point Grid'!$C$7:$I$7,0))</f>
        <v>1.25</v>
      </c>
      <c r="B7" s="29" t="s">
        <v>417</v>
      </c>
      <c r="C7" s="29"/>
      <c r="D7" s="29"/>
      <c r="E7" s="29"/>
      <c r="F7" s="29"/>
      <c r="G7" s="29"/>
      <c r="H7" s="29"/>
      <c r="I7" s="34"/>
      <c r="K7"/>
      <c r="L7"/>
      <c r="M7"/>
    </row>
    <row r="8" spans="1:13" ht="15.75" thickBot="1" x14ac:dyDescent="0.3">
      <c r="A8" s="5"/>
      <c r="B8" s="29" t="s">
        <v>418</v>
      </c>
      <c r="C8" s="29"/>
      <c r="D8" s="29"/>
      <c r="E8" s="29"/>
      <c r="F8" s="29"/>
      <c r="G8" s="29"/>
      <c r="H8" s="29"/>
      <c r="I8" s="34"/>
      <c r="K8"/>
      <c r="L8"/>
      <c r="M8"/>
    </row>
    <row r="9" spans="1:13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</row>
    <row r="10" spans="1:13" x14ac:dyDescent="0.25">
      <c r="A10" s="41"/>
      <c r="B10" s="30" t="s">
        <v>419</v>
      </c>
      <c r="C10" s="29"/>
      <c r="D10" s="29"/>
      <c r="E10" s="29"/>
      <c r="F10" s="29"/>
      <c r="G10" s="29"/>
      <c r="H10" s="29"/>
      <c r="I10" s="34"/>
      <c r="K10"/>
      <c r="L10"/>
      <c r="M10"/>
    </row>
    <row r="11" spans="1:13" x14ac:dyDescent="0.25">
      <c r="A11" s="41"/>
      <c r="B11" s="29"/>
      <c r="C11" s="29"/>
      <c r="D11" s="29"/>
      <c r="E11" s="29"/>
      <c r="F11" s="29"/>
      <c r="G11" s="29"/>
      <c r="H11" s="29"/>
      <c r="I11" s="34"/>
      <c r="K11"/>
      <c r="L11"/>
      <c r="M11"/>
    </row>
    <row r="12" spans="1:13" x14ac:dyDescent="0.25">
      <c r="A12" s="41"/>
      <c r="B12" s="29"/>
      <c r="C12" s="29"/>
      <c r="D12" s="29"/>
      <c r="E12" s="29"/>
      <c r="F12" s="29"/>
      <c r="G12" s="29"/>
      <c r="H12" s="29"/>
      <c r="I12" s="34"/>
      <c r="K12"/>
      <c r="L12"/>
      <c r="M12"/>
    </row>
    <row r="13" spans="1:13" x14ac:dyDescent="0.25">
      <c r="A13" s="41"/>
      <c r="B13" s="29"/>
      <c r="C13" s="29"/>
      <c r="D13" s="29"/>
      <c r="E13" s="29"/>
      <c r="F13" s="29"/>
      <c r="G13" s="29"/>
      <c r="H13" s="29"/>
      <c r="I13" s="34"/>
      <c r="K13"/>
      <c r="L13"/>
      <c r="M13"/>
    </row>
    <row r="14" spans="1:13" x14ac:dyDescent="0.25">
      <c r="A14" s="38" t="s">
        <v>3</v>
      </c>
      <c r="B14" s="30" t="s">
        <v>420</v>
      </c>
      <c r="C14" s="29"/>
      <c r="D14" s="29"/>
      <c r="E14" s="29"/>
      <c r="F14" s="29"/>
      <c r="G14" s="29"/>
      <c r="H14" s="29"/>
      <c r="I14" s="34"/>
      <c r="K14"/>
      <c r="L14"/>
      <c r="M14"/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K15"/>
      <c r="L15"/>
      <c r="M15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</row>
    <row r="17" spans="1:13" x14ac:dyDescent="0.25">
      <c r="A17" s="29"/>
      <c r="B17" s="29"/>
      <c r="C17" s="29"/>
      <c r="D17" s="29"/>
      <c r="E17" s="29"/>
      <c r="F17" s="29"/>
      <c r="G17" s="29"/>
      <c r="H17" s="29"/>
      <c r="I17" s="34"/>
      <c r="K17"/>
      <c r="L17"/>
      <c r="M17"/>
    </row>
    <row r="18" spans="1:13" ht="15.75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/>
      <c r="L18"/>
      <c r="M18"/>
    </row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K22"/>
      <c r="L22"/>
      <c r="M22"/>
    </row>
    <row r="23" spans="1:13" x14ac:dyDescent="0.25">
      <c r="K23"/>
      <c r="L23"/>
      <c r="M23"/>
    </row>
    <row r="24" spans="1:13" x14ac:dyDescent="0.25">
      <c r="K24"/>
      <c r="L24"/>
      <c r="M24"/>
    </row>
    <row r="25" spans="1:13" x14ac:dyDescent="0.25">
      <c r="K25"/>
      <c r="L25"/>
      <c r="M25"/>
    </row>
    <row r="26" spans="1:13" x14ac:dyDescent="0.25">
      <c r="K26"/>
      <c r="L26"/>
      <c r="M26"/>
    </row>
    <row r="27" spans="1:13" x14ac:dyDescent="0.25">
      <c r="K27"/>
      <c r="L27"/>
      <c r="M27"/>
    </row>
    <row r="28" spans="1:13" x14ac:dyDescent="0.25">
      <c r="K28"/>
      <c r="L28"/>
      <c r="M28"/>
    </row>
    <row r="29" spans="1:13" x14ac:dyDescent="0.25"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X1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3" width="9.5703125" style="32" customWidth="1"/>
    <col min="4" max="12" width="9.42578125" style="32" customWidth="1"/>
    <col min="13" max="16384" width="9.140625" style="39"/>
  </cols>
  <sheetData>
    <row r="1" spans="1:24" x14ac:dyDescent="0.25">
      <c r="A1" s="7">
        <v>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</row>
    <row r="2" spans="1:24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8" t="s">
        <v>13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40"/>
      <c r="N3"/>
      <c r="O3"/>
      <c r="P3"/>
      <c r="Q3"/>
      <c r="R3"/>
      <c r="S3"/>
      <c r="T3"/>
      <c r="U3"/>
      <c r="V3"/>
      <c r="W3"/>
      <c r="X3"/>
    </row>
    <row r="4" spans="1:24" x14ac:dyDescent="0.25">
      <c r="A4" s="9">
        <f>INDEX('Point Grid'!B:B,MATCH($A$1,'Point Grid'!A:A,0))</f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40"/>
      <c r="N4"/>
      <c r="O4"/>
      <c r="P4"/>
      <c r="Q4"/>
      <c r="R4"/>
      <c r="S4"/>
      <c r="T4"/>
      <c r="U4"/>
      <c r="V4"/>
      <c r="W4"/>
      <c r="X4"/>
    </row>
    <row r="5" spans="1:24" x14ac:dyDescent="0.25">
      <c r="A5" s="33"/>
      <c r="B5" s="30"/>
      <c r="C5" s="30"/>
      <c r="D5" s="30"/>
      <c r="E5" s="30"/>
      <c r="F5" s="30"/>
      <c r="G5" s="30"/>
      <c r="H5" s="30"/>
      <c r="I5" s="30"/>
      <c r="J5" s="30"/>
      <c r="K5" s="30"/>
      <c r="L5" s="40"/>
      <c r="N5"/>
      <c r="O5"/>
      <c r="P5"/>
      <c r="Q5"/>
      <c r="R5"/>
      <c r="S5"/>
      <c r="T5"/>
      <c r="U5"/>
      <c r="V5"/>
      <c r="W5"/>
      <c r="X5"/>
    </row>
    <row r="6" spans="1:24" x14ac:dyDescent="0.25">
      <c r="A6" s="38" t="s">
        <v>2</v>
      </c>
      <c r="B6" s="102" t="s">
        <v>444</v>
      </c>
      <c r="C6" s="102"/>
      <c r="D6" s="102"/>
      <c r="E6" s="102"/>
      <c r="F6" s="102"/>
      <c r="G6" s="102"/>
      <c r="H6" s="102"/>
      <c r="I6" s="102"/>
      <c r="J6" s="30"/>
      <c r="K6" s="30"/>
      <c r="L6" s="40"/>
      <c r="N6"/>
      <c r="O6"/>
      <c r="P6"/>
      <c r="Q6"/>
      <c r="R6"/>
      <c r="S6"/>
      <c r="T6"/>
      <c r="U6"/>
      <c r="V6"/>
      <c r="W6"/>
      <c r="X6"/>
    </row>
    <row r="7" spans="1:24" ht="15.75" thickBot="1" x14ac:dyDescent="0.3">
      <c r="A7" s="9">
        <f>INDEX('Point Grid'!$C$8:$I$35,MATCH($A$1,'Point Grid'!$A$8:$A$35,0),MATCH(A6,'Point Grid'!$C$7:$I$7,0))</f>
        <v>1</v>
      </c>
      <c r="B7" s="102"/>
      <c r="C7" s="102"/>
      <c r="D7" s="102"/>
      <c r="E7" s="102"/>
      <c r="F7" s="102"/>
      <c r="G7" s="102"/>
      <c r="H7" s="102"/>
      <c r="I7" s="102"/>
      <c r="J7" s="30"/>
      <c r="K7" s="30"/>
      <c r="L7" s="40"/>
      <c r="N7"/>
      <c r="O7"/>
      <c r="P7"/>
      <c r="Q7"/>
      <c r="R7"/>
      <c r="S7"/>
      <c r="T7"/>
      <c r="U7"/>
      <c r="V7"/>
      <c r="W7"/>
      <c r="X7"/>
    </row>
    <row r="8" spans="1:24" ht="15.75" thickBot="1" x14ac:dyDescent="0.3">
      <c r="A8" s="5"/>
      <c r="B8" s="103" t="s">
        <v>445</v>
      </c>
      <c r="C8" s="104"/>
      <c r="D8" s="216"/>
      <c r="E8" s="257">
        <v>1.9099999999999999E-2</v>
      </c>
      <c r="F8" s="102"/>
      <c r="G8" s="102"/>
      <c r="H8" s="102"/>
      <c r="I8" s="102"/>
      <c r="J8" s="30"/>
      <c r="K8" s="30"/>
      <c r="L8" s="40"/>
      <c r="N8"/>
      <c r="O8"/>
      <c r="P8"/>
      <c r="Q8"/>
      <c r="R8"/>
      <c r="S8"/>
      <c r="T8"/>
      <c r="U8"/>
      <c r="V8"/>
      <c r="W8"/>
      <c r="X8"/>
    </row>
    <row r="9" spans="1:24" x14ac:dyDescent="0.25">
      <c r="A9" s="25"/>
      <c r="B9" s="106" t="s">
        <v>446</v>
      </c>
      <c r="C9" s="107"/>
      <c r="D9" s="150"/>
      <c r="E9" s="258">
        <v>1.0999999999999999E-2</v>
      </c>
      <c r="F9" s="102"/>
      <c r="G9" s="102"/>
      <c r="H9" s="102"/>
      <c r="I9" s="102"/>
      <c r="J9" s="30"/>
      <c r="K9" s="30"/>
      <c r="L9" s="40"/>
      <c r="N9"/>
      <c r="O9"/>
      <c r="P9"/>
      <c r="Q9"/>
      <c r="R9"/>
      <c r="S9"/>
      <c r="T9"/>
      <c r="U9"/>
      <c r="V9"/>
      <c r="W9"/>
      <c r="X9"/>
    </row>
    <row r="10" spans="1:24" x14ac:dyDescent="0.25">
      <c r="A10" s="25"/>
      <c r="B10" s="119" t="s">
        <v>447</v>
      </c>
      <c r="C10" s="120"/>
      <c r="D10" s="149"/>
      <c r="E10" s="259">
        <v>3.44E-2</v>
      </c>
      <c r="F10" s="102"/>
      <c r="G10" s="102"/>
      <c r="H10" s="102"/>
      <c r="I10" s="102"/>
      <c r="J10" s="30"/>
      <c r="K10" s="30"/>
      <c r="L10" s="40"/>
      <c r="N10"/>
      <c r="O10"/>
      <c r="P10"/>
      <c r="Q10"/>
      <c r="R10"/>
      <c r="S10"/>
      <c r="T10"/>
      <c r="U10"/>
      <c r="V10"/>
      <c r="W10"/>
      <c r="X10"/>
    </row>
    <row r="11" spans="1:24" x14ac:dyDescent="0.25">
      <c r="A11" s="25"/>
      <c r="B11" s="119" t="s">
        <v>448</v>
      </c>
      <c r="C11" s="120"/>
      <c r="D11" s="149"/>
      <c r="E11" s="259">
        <v>3.5000000000000001E-3</v>
      </c>
      <c r="F11" s="102"/>
      <c r="G11" s="102"/>
      <c r="H11" s="102"/>
      <c r="I11" s="102"/>
      <c r="J11" s="30"/>
      <c r="K11" s="30"/>
      <c r="L11" s="40"/>
      <c r="N11"/>
      <c r="O11"/>
      <c r="P11"/>
      <c r="Q11"/>
      <c r="R11"/>
      <c r="S11"/>
      <c r="T11"/>
      <c r="U11"/>
      <c r="V11"/>
      <c r="W11"/>
      <c r="X11"/>
    </row>
    <row r="12" spans="1:24" x14ac:dyDescent="0.25">
      <c r="A12" s="25"/>
      <c r="B12" s="106" t="s">
        <v>449</v>
      </c>
      <c r="C12" s="107"/>
      <c r="D12" s="150"/>
      <c r="E12" s="258">
        <v>2.5999999999999999E-3</v>
      </c>
      <c r="F12" s="102"/>
      <c r="G12" s="102"/>
      <c r="H12" s="102"/>
      <c r="I12" s="102"/>
      <c r="J12" s="30"/>
      <c r="K12" s="30"/>
      <c r="L12" s="40"/>
      <c r="N12"/>
      <c r="O12"/>
      <c r="P12"/>
      <c r="Q12"/>
      <c r="R12"/>
      <c r="S12"/>
      <c r="T12"/>
      <c r="U12"/>
      <c r="V12"/>
      <c r="W12"/>
      <c r="X12"/>
    </row>
    <row r="13" spans="1:24" x14ac:dyDescent="0.25">
      <c r="A13" s="25"/>
      <c r="B13" s="41"/>
      <c r="C13" s="41"/>
      <c r="D13" s="41"/>
      <c r="E13" s="41"/>
      <c r="F13" s="41"/>
      <c r="G13" s="41"/>
      <c r="H13" s="30"/>
      <c r="I13" s="30"/>
      <c r="J13" s="30"/>
      <c r="K13" s="30"/>
      <c r="L13" s="40"/>
      <c r="N13"/>
      <c r="O13"/>
      <c r="P13"/>
      <c r="Q13"/>
      <c r="R13"/>
      <c r="S13"/>
      <c r="T13"/>
      <c r="U13"/>
      <c r="V13"/>
      <c r="W13"/>
      <c r="X13"/>
    </row>
    <row r="14" spans="1:24" x14ac:dyDescent="0.25">
      <c r="A14" s="25"/>
      <c r="B14" s="41"/>
      <c r="C14" s="41"/>
      <c r="D14" s="41"/>
      <c r="E14" s="41"/>
      <c r="F14" s="41"/>
      <c r="G14" s="41"/>
      <c r="H14" s="30"/>
      <c r="I14" s="30"/>
      <c r="J14" s="30"/>
      <c r="K14" s="30"/>
      <c r="L14" s="40"/>
      <c r="N14"/>
      <c r="O14"/>
      <c r="P14"/>
      <c r="Q14"/>
      <c r="R14"/>
      <c r="S14"/>
      <c r="T14"/>
      <c r="U14"/>
      <c r="V14"/>
      <c r="W14"/>
      <c r="X14"/>
    </row>
    <row r="15" spans="1:24" x14ac:dyDescent="0.25">
      <c r="A15" s="25"/>
      <c r="B15" s="41"/>
      <c r="C15" s="41"/>
      <c r="D15" s="41"/>
      <c r="E15" s="41"/>
      <c r="F15" s="41"/>
      <c r="G15" s="41"/>
      <c r="H15" s="30"/>
      <c r="I15" s="30"/>
      <c r="J15" s="30"/>
      <c r="K15" s="30"/>
      <c r="L15" s="40"/>
      <c r="N15"/>
      <c r="O15"/>
      <c r="P15"/>
      <c r="Q15"/>
      <c r="R15"/>
      <c r="S15"/>
      <c r="T15"/>
      <c r="U15"/>
      <c r="V15"/>
      <c r="W15"/>
      <c r="X15"/>
    </row>
    <row r="16" spans="1:24" x14ac:dyDescent="0.25">
      <c r="A16" s="25"/>
      <c r="B16" s="41"/>
      <c r="C16" s="41"/>
      <c r="D16" s="41"/>
      <c r="E16" s="41"/>
      <c r="F16" s="41"/>
      <c r="G16" s="41"/>
      <c r="H16" s="30"/>
      <c r="I16" s="30"/>
      <c r="J16" s="30"/>
      <c r="K16" s="30"/>
      <c r="L16" s="40"/>
      <c r="N16"/>
      <c r="O16"/>
      <c r="P16"/>
      <c r="Q16"/>
      <c r="R16"/>
      <c r="S16"/>
      <c r="T16"/>
      <c r="U16"/>
      <c r="V16"/>
      <c r="W16"/>
      <c r="X16"/>
    </row>
    <row r="17" spans="1:24" x14ac:dyDescent="0.25">
      <c r="A17" s="25"/>
      <c r="B17" s="41"/>
      <c r="C17" s="41"/>
      <c r="D17" s="41"/>
      <c r="E17" s="41"/>
      <c r="F17" s="41"/>
      <c r="G17" s="41"/>
      <c r="H17" s="30"/>
      <c r="I17" s="30"/>
      <c r="J17" s="30"/>
      <c r="K17" s="30"/>
      <c r="L17" s="40"/>
      <c r="N17"/>
      <c r="O17"/>
      <c r="P17"/>
      <c r="Q17"/>
      <c r="R17"/>
      <c r="S17"/>
      <c r="T17"/>
      <c r="U17"/>
      <c r="V17"/>
      <c r="W17"/>
      <c r="X17"/>
    </row>
    <row r="18" spans="1:24" x14ac:dyDescent="0.25">
      <c r="A18" s="33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40"/>
      <c r="N18"/>
      <c r="O18"/>
      <c r="P18"/>
      <c r="Q18"/>
      <c r="R18"/>
      <c r="S18"/>
      <c r="T18"/>
      <c r="U18"/>
      <c r="V18"/>
      <c r="W18"/>
      <c r="X18"/>
    </row>
    <row r="19" spans="1:24" ht="15.75" thickBot="1" x14ac:dyDescent="0.3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7"/>
      <c r="N19"/>
      <c r="O19"/>
      <c r="P19"/>
      <c r="Q19"/>
      <c r="R19"/>
      <c r="S19"/>
      <c r="T19"/>
      <c r="U19"/>
      <c r="V19"/>
      <c r="W19"/>
      <c r="X19"/>
    </row>
  </sheetData>
  <mergeCells count="1">
    <mergeCell ref="K1:L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27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41" x14ac:dyDescent="0.25">
      <c r="A1" s="7">
        <v>10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x14ac:dyDescent="0.25">
      <c r="A6" s="38" t="s">
        <v>2</v>
      </c>
      <c r="B6" s="52" t="s">
        <v>181</v>
      </c>
      <c r="C6" s="50"/>
      <c r="D6" s="50"/>
      <c r="E6" s="50"/>
      <c r="F6" s="50"/>
      <c r="G6" s="50"/>
      <c r="H6" s="50"/>
      <c r="I6" s="34"/>
      <c r="J6" s="48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ht="15.75" thickBot="1" x14ac:dyDescent="0.3">
      <c r="A7" s="9">
        <f>INDEX('Point Grid'!$C$8:$I$35,MATCH($A$1,'Point Grid'!$A$8:$A$35,0),MATCH(A6,'Point Grid'!$C$7:$I$7,0))</f>
        <v>1</v>
      </c>
      <c r="B7" s="51"/>
      <c r="C7" s="51"/>
      <c r="D7" s="51"/>
      <c r="E7" s="51"/>
      <c r="F7" s="51"/>
      <c r="G7" s="51"/>
      <c r="H7" s="51"/>
      <c r="I7" s="34"/>
      <c r="J7" s="4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ht="15.75" thickBot="1" x14ac:dyDescent="0.3">
      <c r="A8" s="5"/>
      <c r="B8" s="51"/>
      <c r="C8" s="51"/>
      <c r="D8" s="51"/>
      <c r="E8" s="51"/>
      <c r="F8" s="51"/>
      <c r="G8" s="51"/>
      <c r="H8" s="51"/>
      <c r="I8" s="34"/>
      <c r="J8" s="4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x14ac:dyDescent="0.25">
      <c r="A9" s="33"/>
      <c r="B9" s="50"/>
      <c r="C9" s="50"/>
      <c r="D9" s="50"/>
      <c r="E9" s="50"/>
      <c r="F9" s="50"/>
      <c r="G9" s="50"/>
      <c r="H9" s="50"/>
      <c r="I9" s="34"/>
      <c r="J9" s="4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x14ac:dyDescent="0.25">
      <c r="A10" s="33"/>
      <c r="B10" s="29"/>
      <c r="C10" s="29"/>
      <c r="D10" s="29"/>
      <c r="E10" s="29"/>
      <c r="F10" s="29"/>
      <c r="G10" s="29"/>
      <c r="H10" s="29"/>
      <c r="I10" s="34"/>
      <c r="J10" s="48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ht="15.75" thickBot="1" x14ac:dyDescent="0.3">
      <c r="A11" s="35"/>
      <c r="B11" s="36"/>
      <c r="C11" s="36"/>
      <c r="D11" s="36"/>
      <c r="E11" s="36"/>
      <c r="F11" s="36"/>
      <c r="G11" s="36"/>
      <c r="H11" s="36"/>
      <c r="I11" s="3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x14ac:dyDescent="0.25"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x14ac:dyDescent="0.25"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x14ac:dyDescent="0.25"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x14ac:dyDescent="0.25"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x14ac:dyDescent="0.25"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1:41" x14ac:dyDescent="0.25"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1:41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1:41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1:41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1:41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1:41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1:41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1:41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1:41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1:41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1:41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"/>
  <sheetViews>
    <sheetView workbookViewId="0"/>
  </sheetViews>
  <sheetFormatPr defaultColWidth="9.140625" defaultRowHeight="15" x14ac:dyDescent="0.25"/>
  <cols>
    <col min="1" max="1" width="8.7109375" style="32" customWidth="1"/>
    <col min="2" max="2" width="20.7109375" style="32" customWidth="1"/>
    <col min="3" max="8" width="9.42578125" style="32" customWidth="1"/>
    <col min="9" max="9" width="36.7109375" style="32" customWidth="1"/>
    <col min="10" max="10" width="10.7109375" style="32" customWidth="1"/>
    <col min="11" max="19" width="9.140625" style="32"/>
    <col min="20" max="20" width="12.7109375" style="32" customWidth="1"/>
    <col min="21" max="16384" width="9.140625" style="32"/>
  </cols>
  <sheetData>
    <row r="1" spans="1:25" ht="15" customHeight="1" x14ac:dyDescent="0.25">
      <c r="A1" s="7">
        <v>11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  <c r="Y1"/>
    </row>
    <row r="2" spans="1:25" ht="15" customHeight="1" x14ac:dyDescent="0.25">
      <c r="A2" s="33"/>
      <c r="B2" s="29"/>
      <c r="C2" s="29"/>
      <c r="D2" s="29"/>
      <c r="E2" s="29"/>
      <c r="F2" s="29"/>
      <c r="G2" s="29"/>
      <c r="H2" s="41"/>
      <c r="I2" s="41"/>
      <c r="J2" s="41"/>
      <c r="K2" s="29"/>
      <c r="L2" s="34"/>
      <c r="N2"/>
      <c r="O2"/>
      <c r="P2"/>
      <c r="Q2"/>
      <c r="R2"/>
      <c r="S2"/>
      <c r="T2"/>
      <c r="U2"/>
      <c r="V2"/>
      <c r="W2"/>
      <c r="X2"/>
      <c r="Y2"/>
    </row>
    <row r="3" spans="1:25" ht="15" customHeight="1" x14ac:dyDescent="0.25">
      <c r="A3" s="8" t="s">
        <v>13</v>
      </c>
      <c r="B3" s="29"/>
      <c r="C3" s="29"/>
      <c r="D3" s="29"/>
      <c r="E3" s="29"/>
      <c r="F3" s="29"/>
      <c r="G3" s="29"/>
      <c r="H3" s="41"/>
      <c r="I3" s="41"/>
      <c r="J3" s="41"/>
      <c r="K3" s="29"/>
      <c r="L3" s="34"/>
      <c r="N3"/>
      <c r="O3"/>
      <c r="P3"/>
      <c r="Q3"/>
      <c r="R3"/>
      <c r="S3"/>
      <c r="T3"/>
      <c r="U3"/>
      <c r="V3"/>
      <c r="W3"/>
      <c r="X3"/>
      <c r="Y3"/>
    </row>
    <row r="4" spans="1:25" ht="15" customHeight="1" x14ac:dyDescent="0.25">
      <c r="A4" s="9">
        <f>INDEX('Point Grid'!B:B,MATCH($A$1,'Point Grid'!A:A,0))</f>
        <v>4.5</v>
      </c>
      <c r="B4" s="244" t="s">
        <v>390</v>
      </c>
      <c r="C4" s="29"/>
      <c r="D4" s="29"/>
      <c r="E4" s="29"/>
      <c r="F4" s="29"/>
      <c r="G4" s="29"/>
      <c r="H4" s="41"/>
      <c r="I4" s="41"/>
      <c r="J4" s="41"/>
      <c r="K4" s="29"/>
      <c r="L4" s="3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5" customHeight="1" x14ac:dyDescent="0.25">
      <c r="A5" s="33"/>
      <c r="B5" s="29"/>
      <c r="C5" s="29"/>
      <c r="D5" s="29"/>
      <c r="E5" s="29"/>
      <c r="F5" s="29"/>
      <c r="G5" s="29"/>
      <c r="H5" s="41"/>
      <c r="I5" s="41"/>
      <c r="J5" s="41"/>
      <c r="K5" s="29"/>
      <c r="L5" s="34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5" customHeight="1" x14ac:dyDescent="0.25">
      <c r="A6" s="38" t="s">
        <v>2</v>
      </c>
      <c r="B6" s="29" t="s">
        <v>339</v>
      </c>
      <c r="C6" s="29"/>
      <c r="D6" s="29"/>
      <c r="E6" s="29"/>
      <c r="F6" s="29"/>
      <c r="G6" s="29"/>
      <c r="H6" s="41"/>
      <c r="I6" s="41"/>
      <c r="J6" s="41"/>
      <c r="K6" s="29"/>
      <c r="L6" s="34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41"/>
      <c r="I7" s="41"/>
      <c r="J7" s="41"/>
      <c r="K7" s="29"/>
      <c r="L7" s="34"/>
      <c r="N7"/>
      <c r="O7"/>
      <c r="P7"/>
      <c r="Q7"/>
      <c r="R7"/>
      <c r="S7"/>
      <c r="T7"/>
      <c r="U7"/>
      <c r="V7"/>
      <c r="W7"/>
      <c r="X7"/>
      <c r="Y7"/>
    </row>
    <row r="8" spans="1:25" ht="15" customHeight="1" thickBot="1" x14ac:dyDescent="0.3">
      <c r="A8" s="5"/>
      <c r="B8" s="29"/>
      <c r="C8" s="29"/>
      <c r="D8" s="29"/>
      <c r="E8" s="29"/>
      <c r="F8" s="29"/>
      <c r="G8" s="29"/>
      <c r="H8" s="41"/>
      <c r="I8" s="41"/>
      <c r="J8" s="41"/>
      <c r="K8" s="29"/>
      <c r="L8" s="34"/>
      <c r="N8"/>
      <c r="O8"/>
      <c r="P8"/>
      <c r="Q8"/>
      <c r="R8"/>
      <c r="S8"/>
      <c r="T8"/>
      <c r="U8"/>
      <c r="V8"/>
      <c r="W8"/>
      <c r="X8"/>
      <c r="Y8"/>
    </row>
    <row r="9" spans="1:25" ht="15" customHeight="1" x14ac:dyDescent="0.25">
      <c r="A9" s="41"/>
      <c r="B9" s="29"/>
      <c r="C9" s="29"/>
      <c r="D9" s="29"/>
      <c r="E9" s="29"/>
      <c r="F9" s="29"/>
      <c r="G9" s="29"/>
      <c r="H9" s="41"/>
      <c r="I9" s="41"/>
      <c r="J9" s="41"/>
      <c r="K9" s="29"/>
      <c r="L9" s="34"/>
      <c r="N9"/>
      <c r="O9"/>
      <c r="P9"/>
      <c r="Q9"/>
      <c r="R9"/>
      <c r="S9"/>
      <c r="T9"/>
      <c r="U9"/>
      <c r="V9"/>
      <c r="W9"/>
      <c r="X9"/>
      <c r="Y9"/>
    </row>
    <row r="10" spans="1:25" ht="15" customHeight="1" x14ac:dyDescent="0.25">
      <c r="A10" s="38" t="s">
        <v>3</v>
      </c>
      <c r="B10" s="29" t="s">
        <v>340</v>
      </c>
      <c r="C10" s="29"/>
      <c r="D10" s="29"/>
      <c r="E10" s="29"/>
      <c r="F10" s="29"/>
      <c r="G10" s="29"/>
      <c r="H10" s="41"/>
      <c r="I10" s="41"/>
      <c r="J10" s="41"/>
      <c r="K10" s="29"/>
      <c r="L10" s="34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customHeight="1" thickBot="1" x14ac:dyDescent="0.3">
      <c r="A11" s="9">
        <f>INDEX('Point Grid'!$C$8:$I$35,MATCH($A$1,'Point Grid'!$A$8:$A$35,0),MATCH(A10,'Point Grid'!$C$7:$I$7,0))</f>
        <v>0.75</v>
      </c>
      <c r="B11" s="29"/>
      <c r="C11" s="29"/>
      <c r="D11" s="29"/>
      <c r="E11" s="29"/>
      <c r="F11" s="29"/>
      <c r="G11" s="29"/>
      <c r="H11" s="41"/>
      <c r="I11" s="41"/>
      <c r="J11" s="41"/>
      <c r="K11" s="29"/>
      <c r="L11" s="34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customHeight="1" thickBot="1" x14ac:dyDescent="0.3">
      <c r="A12" s="5"/>
      <c r="B12" s="29"/>
      <c r="C12" s="29"/>
      <c r="D12" s="29"/>
      <c r="E12" s="29"/>
      <c r="F12" s="29"/>
      <c r="G12" s="29"/>
      <c r="H12" s="41"/>
      <c r="I12" s="41"/>
      <c r="J12" s="41"/>
      <c r="K12" s="29"/>
      <c r="L12" s="34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customHeight="1" x14ac:dyDescent="0.25">
      <c r="A13" s="41"/>
      <c r="B13" s="29"/>
      <c r="C13" s="29"/>
      <c r="D13" s="29"/>
      <c r="E13" s="29"/>
      <c r="F13" s="29"/>
      <c r="G13" s="29"/>
      <c r="H13" s="41"/>
      <c r="I13" s="41"/>
      <c r="J13" s="41"/>
      <c r="K13" s="29"/>
      <c r="L13" s="34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customHeight="1" x14ac:dyDescent="0.25">
      <c r="A14" s="38" t="s">
        <v>4</v>
      </c>
      <c r="B14" s="29" t="s">
        <v>341</v>
      </c>
      <c r="C14" s="29"/>
      <c r="D14" s="29"/>
      <c r="E14" s="29"/>
      <c r="F14" s="29"/>
      <c r="G14" s="29"/>
      <c r="H14" s="41"/>
      <c r="I14" s="41"/>
      <c r="J14" s="41"/>
      <c r="K14" s="29"/>
      <c r="L14" s="3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customHeight="1" thickBot="1" x14ac:dyDescent="0.3">
      <c r="A15" s="9">
        <f>INDEX('Point Grid'!$C$8:$I$35,MATCH($A$1,'Point Grid'!$A$8:$A$35,0),MATCH(A14,'Point Grid'!$C$7:$I$7,0))</f>
        <v>0.75</v>
      </c>
      <c r="B15" s="29"/>
      <c r="C15" s="29"/>
      <c r="D15" s="29"/>
      <c r="E15" s="29"/>
      <c r="F15" s="29"/>
      <c r="G15" s="29"/>
      <c r="H15" s="41"/>
      <c r="I15" s="41"/>
      <c r="J15" s="41"/>
      <c r="K15" s="29"/>
      <c r="L15" s="34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customHeight="1" thickBot="1" x14ac:dyDescent="0.3">
      <c r="A16" s="5"/>
      <c r="B16" s="29"/>
      <c r="C16" s="29"/>
      <c r="D16" s="29"/>
      <c r="E16" s="29"/>
      <c r="F16" s="29"/>
      <c r="G16" s="29"/>
      <c r="H16" s="41"/>
      <c r="I16" s="41"/>
      <c r="J16" s="41"/>
      <c r="K16" s="29"/>
      <c r="L16" s="34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customHeight="1" x14ac:dyDescent="0.25">
      <c r="A17" s="41"/>
      <c r="B17" s="29"/>
      <c r="C17" s="29"/>
      <c r="D17" s="29"/>
      <c r="E17" s="29"/>
      <c r="F17" s="29"/>
      <c r="G17" s="29"/>
      <c r="H17" s="41"/>
      <c r="I17" s="41"/>
      <c r="J17" s="41"/>
      <c r="K17" s="29"/>
      <c r="L17" s="34"/>
      <c r="M17" s="136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customHeight="1" x14ac:dyDescent="0.25">
      <c r="A18" s="38" t="s">
        <v>5</v>
      </c>
      <c r="B18" s="29" t="s">
        <v>342</v>
      </c>
      <c r="C18" s="29"/>
      <c r="D18" s="29"/>
      <c r="E18" s="29"/>
      <c r="F18" s="29"/>
      <c r="G18" s="29"/>
      <c r="H18" s="41"/>
      <c r="I18" s="41"/>
      <c r="J18" s="41"/>
      <c r="K18" s="29"/>
      <c r="L18" s="34"/>
      <c r="M18" s="136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customHeight="1" thickBot="1" x14ac:dyDescent="0.3">
      <c r="A19" s="9">
        <f>INDEX('Point Grid'!$C$8:$I$35,MATCH($A$1,'Point Grid'!$A$8:$A$35,0),MATCH(A18,'Point Grid'!$C$7:$I$7,0))</f>
        <v>0.75</v>
      </c>
      <c r="B19" s="29" t="s">
        <v>343</v>
      </c>
      <c r="C19" s="29"/>
      <c r="D19" s="29"/>
      <c r="E19" s="29"/>
      <c r="F19" s="29"/>
      <c r="G19" s="29"/>
      <c r="H19" s="41"/>
      <c r="I19" s="41"/>
      <c r="J19" s="41"/>
      <c r="K19" s="29"/>
      <c r="L19" s="34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customHeight="1" thickBot="1" x14ac:dyDescent="0.3">
      <c r="A20" s="5"/>
      <c r="B20" s="29"/>
      <c r="C20" s="29"/>
      <c r="D20" s="29"/>
      <c r="E20" s="29"/>
      <c r="F20" s="29"/>
      <c r="G20" s="29"/>
      <c r="H20" s="41"/>
      <c r="I20" s="41"/>
      <c r="J20" s="41"/>
      <c r="K20" s="29"/>
      <c r="L20" s="34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customHeight="1" x14ac:dyDescent="0.25">
      <c r="A21" s="41"/>
      <c r="B21" s="29"/>
      <c r="C21" s="29"/>
      <c r="D21" s="29"/>
      <c r="E21" s="29"/>
      <c r="F21" s="29"/>
      <c r="G21" s="29"/>
      <c r="H21" s="41"/>
      <c r="I21" s="41"/>
      <c r="J21" s="41"/>
      <c r="K21" s="29"/>
      <c r="L21" s="34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customHeight="1" x14ac:dyDescent="0.25">
      <c r="A22" s="38" t="s">
        <v>6</v>
      </c>
      <c r="B22" s="29" t="s">
        <v>344</v>
      </c>
      <c r="C22" s="29"/>
      <c r="D22" s="29"/>
      <c r="E22" s="29"/>
      <c r="F22" s="29"/>
      <c r="G22" s="29"/>
      <c r="H22" s="41"/>
      <c r="I22" s="41"/>
      <c r="J22" s="41"/>
      <c r="K22" s="29"/>
      <c r="L22" s="34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345</v>
      </c>
      <c r="C23" s="29"/>
      <c r="D23" s="29"/>
      <c r="E23" s="29"/>
      <c r="F23" s="29"/>
      <c r="G23" s="29"/>
      <c r="H23" s="41"/>
      <c r="I23" s="41"/>
      <c r="J23" s="41"/>
      <c r="K23" s="29"/>
      <c r="L23" s="34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customHeight="1" thickBot="1" x14ac:dyDescent="0.3">
      <c r="A24" s="5"/>
      <c r="B24" s="29"/>
      <c r="C24" s="29"/>
      <c r="D24" s="29"/>
      <c r="E24" s="29"/>
      <c r="F24" s="29"/>
      <c r="G24" s="29"/>
      <c r="H24" s="41"/>
      <c r="I24" s="41"/>
      <c r="J24" s="41"/>
      <c r="K24" s="29"/>
      <c r="L24" s="3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customHeight="1" x14ac:dyDescent="0.25">
      <c r="A25" s="41"/>
      <c r="B25" s="29"/>
      <c r="C25" s="29"/>
      <c r="D25" s="29"/>
      <c r="E25" s="29"/>
      <c r="F25" s="29"/>
      <c r="G25" s="29"/>
      <c r="H25" s="41"/>
      <c r="I25" s="41"/>
      <c r="J25" s="41"/>
      <c r="K25" s="29"/>
      <c r="L25" s="34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customHeight="1" x14ac:dyDescent="0.25">
      <c r="A26" s="41"/>
      <c r="B26" s="215" t="s">
        <v>346</v>
      </c>
      <c r="C26" s="102"/>
      <c r="D26" s="102"/>
      <c r="E26" s="102"/>
      <c r="F26" s="223" t="s">
        <v>347</v>
      </c>
      <c r="G26" s="102"/>
      <c r="H26" s="102"/>
      <c r="I26" s="102"/>
      <c r="J26" s="214"/>
      <c r="K26" s="214"/>
      <c r="L26" s="237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customHeight="1" x14ac:dyDescent="0.25">
      <c r="A27" s="41"/>
      <c r="B27" s="202" t="s">
        <v>336</v>
      </c>
      <c r="C27" s="202" t="s">
        <v>337</v>
      </c>
      <c r="D27" s="114" t="s">
        <v>338</v>
      </c>
      <c r="E27" s="114"/>
      <c r="F27" s="114"/>
      <c r="G27" s="114"/>
      <c r="H27" s="114"/>
      <c r="I27" s="114"/>
      <c r="J27" s="224" t="s">
        <v>348</v>
      </c>
      <c r="K27" s="220" t="s">
        <v>349</v>
      </c>
      <c r="L27" s="238" t="s">
        <v>350</v>
      </c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customHeight="1" x14ac:dyDescent="0.25">
      <c r="A28" s="41"/>
      <c r="B28" s="225" t="s">
        <v>351</v>
      </c>
      <c r="C28" s="225" t="s">
        <v>352</v>
      </c>
      <c r="D28" s="226" t="s">
        <v>353</v>
      </c>
      <c r="E28" s="104"/>
      <c r="F28" s="60"/>
      <c r="G28" s="60"/>
      <c r="H28" s="60"/>
      <c r="I28" s="60"/>
      <c r="J28" s="105">
        <v>143000</v>
      </c>
      <c r="K28" s="216">
        <v>148720</v>
      </c>
      <c r="L28" s="239" t="s">
        <v>82</v>
      </c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customHeight="1" x14ac:dyDescent="0.25">
      <c r="A29" s="41"/>
      <c r="B29" s="227" t="s">
        <v>351</v>
      </c>
      <c r="C29" s="227" t="s">
        <v>354</v>
      </c>
      <c r="D29" s="228" t="s">
        <v>355</v>
      </c>
      <c r="E29" s="120"/>
      <c r="F29" s="184"/>
      <c r="G29" s="184"/>
      <c r="H29" s="184"/>
      <c r="I29" s="184"/>
      <c r="J29" s="211">
        <v>7150</v>
      </c>
      <c r="K29" s="149">
        <v>5863</v>
      </c>
      <c r="L29" s="239" t="s">
        <v>356</v>
      </c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customHeight="1" x14ac:dyDescent="0.25">
      <c r="A30" s="41"/>
      <c r="B30" s="229" t="s">
        <v>351</v>
      </c>
      <c r="C30" s="230" t="s">
        <v>357</v>
      </c>
      <c r="D30" s="231" t="s">
        <v>358</v>
      </c>
      <c r="E30" s="61"/>
      <c r="F30" s="61"/>
      <c r="G30" s="61"/>
      <c r="H30" s="61"/>
      <c r="I30" s="61"/>
      <c r="J30" s="108">
        <v>28600</v>
      </c>
      <c r="K30" s="150">
        <v>28886</v>
      </c>
      <c r="L30" s="240" t="s">
        <v>359</v>
      </c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customHeight="1" x14ac:dyDescent="0.25">
      <c r="A31" s="41"/>
      <c r="B31" s="58"/>
      <c r="C31" s="58"/>
      <c r="D31" s="58"/>
      <c r="E31" s="232" t="s">
        <v>360</v>
      </c>
      <c r="F31" s="58"/>
      <c r="G31" s="58"/>
      <c r="H31" s="58"/>
      <c r="I31" s="232"/>
      <c r="J31" s="202" t="s">
        <v>361</v>
      </c>
      <c r="K31" s="202" t="s">
        <v>362</v>
      </c>
      <c r="L31" s="238" t="s">
        <v>363</v>
      </c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customHeight="1" x14ac:dyDescent="0.25">
      <c r="A32" s="41"/>
      <c r="B32" s="58"/>
      <c r="C32" s="58"/>
      <c r="D32" s="58"/>
      <c r="E32" s="58"/>
      <c r="F32" s="58"/>
      <c r="G32" s="58"/>
      <c r="H32" s="58"/>
      <c r="I32" s="58"/>
      <c r="J32" s="102"/>
      <c r="K32" s="102"/>
      <c r="L32" s="241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customHeight="1" x14ac:dyDescent="0.25">
      <c r="A33" s="41"/>
      <c r="B33" s="215" t="s">
        <v>364</v>
      </c>
      <c r="C33" s="102"/>
      <c r="D33" s="102"/>
      <c r="E33" s="102"/>
      <c r="F33" s="215" t="s">
        <v>365</v>
      </c>
      <c r="G33" s="102"/>
      <c r="H33" s="102"/>
      <c r="I33" s="102"/>
      <c r="J33" s="214"/>
      <c r="K33" s="214"/>
      <c r="L33" s="237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customHeight="1" x14ac:dyDescent="0.25">
      <c r="A34" s="41"/>
      <c r="B34" s="202" t="s">
        <v>336</v>
      </c>
      <c r="C34" s="202" t="s">
        <v>337</v>
      </c>
      <c r="D34" s="114" t="s">
        <v>338</v>
      </c>
      <c r="E34" s="114"/>
      <c r="F34" s="114"/>
      <c r="G34" s="114"/>
      <c r="H34" s="114"/>
      <c r="I34" s="114"/>
      <c r="J34" s="224" t="s">
        <v>348</v>
      </c>
      <c r="K34" s="220" t="s">
        <v>349</v>
      </c>
      <c r="L34" s="238" t="s">
        <v>350</v>
      </c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customHeight="1" x14ac:dyDescent="0.25">
      <c r="A35" s="41"/>
      <c r="B35" s="225" t="s">
        <v>366</v>
      </c>
      <c r="C35" s="225" t="s">
        <v>303</v>
      </c>
      <c r="D35" s="226" t="s">
        <v>304</v>
      </c>
      <c r="E35" s="104"/>
      <c r="F35" s="60"/>
      <c r="G35" s="60"/>
      <c r="H35" s="60"/>
      <c r="I35" s="60"/>
      <c r="J35" s="105">
        <v>541970</v>
      </c>
      <c r="K35" s="216">
        <v>460675</v>
      </c>
      <c r="L35" s="239" t="s">
        <v>79</v>
      </c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customHeight="1" x14ac:dyDescent="0.25">
      <c r="A36" s="41"/>
      <c r="B36" s="229" t="s">
        <v>366</v>
      </c>
      <c r="C36" s="229" t="s">
        <v>301</v>
      </c>
      <c r="D36" s="231" t="s">
        <v>367</v>
      </c>
      <c r="E36" s="107"/>
      <c r="F36" s="61"/>
      <c r="G36" s="61"/>
      <c r="H36" s="61"/>
      <c r="I36" s="61"/>
      <c r="J36" s="108">
        <v>108394</v>
      </c>
      <c r="K36" s="150">
        <v>106226</v>
      </c>
      <c r="L36" s="240" t="s">
        <v>368</v>
      </c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customHeight="1" x14ac:dyDescent="0.25">
      <c r="A37" s="41"/>
      <c r="B37" s="58"/>
      <c r="C37" s="58"/>
      <c r="D37" s="58"/>
      <c r="E37" s="58"/>
      <c r="F37" s="58"/>
      <c r="G37" s="58"/>
      <c r="H37" s="58"/>
      <c r="I37" s="58"/>
      <c r="J37" s="102"/>
      <c r="K37" s="102"/>
      <c r="L37" s="241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customHeight="1" x14ac:dyDescent="0.25">
      <c r="A38" s="41"/>
      <c r="B38" s="233" t="s">
        <v>369</v>
      </c>
      <c r="C38" s="58"/>
      <c r="D38" s="58"/>
      <c r="E38" s="58"/>
      <c r="F38" s="58"/>
      <c r="G38" s="58"/>
      <c r="H38" s="58"/>
      <c r="I38" s="58"/>
      <c r="J38" s="102"/>
      <c r="K38" s="102"/>
      <c r="L38" s="241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customHeight="1" x14ac:dyDescent="0.25">
      <c r="A39" s="41"/>
      <c r="B39" s="202" t="s">
        <v>336</v>
      </c>
      <c r="C39" s="202" t="s">
        <v>337</v>
      </c>
      <c r="D39" s="114" t="s">
        <v>338</v>
      </c>
      <c r="E39" s="114"/>
      <c r="F39" s="114"/>
      <c r="G39" s="114"/>
      <c r="H39" s="114"/>
      <c r="I39" s="114"/>
      <c r="J39" s="224" t="s">
        <v>348</v>
      </c>
      <c r="K39" s="220" t="s">
        <v>349</v>
      </c>
      <c r="L39" s="238" t="s">
        <v>350</v>
      </c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customHeight="1" x14ac:dyDescent="0.25">
      <c r="A40" s="41"/>
      <c r="B40" s="225" t="s">
        <v>370</v>
      </c>
      <c r="C40" s="225" t="s">
        <v>371</v>
      </c>
      <c r="D40" s="226" t="s">
        <v>372</v>
      </c>
      <c r="E40" s="104"/>
      <c r="F40" s="60"/>
      <c r="G40" s="60"/>
      <c r="H40" s="60"/>
      <c r="I40" s="60"/>
      <c r="J40" s="105">
        <v>11783</v>
      </c>
      <c r="K40" s="216">
        <v>11430</v>
      </c>
      <c r="L40" s="239" t="s">
        <v>81</v>
      </c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customHeight="1" x14ac:dyDescent="0.25">
      <c r="A41" s="41"/>
      <c r="B41" s="227" t="s">
        <v>370</v>
      </c>
      <c r="C41" s="227" t="s">
        <v>373</v>
      </c>
      <c r="D41" s="228" t="s">
        <v>374</v>
      </c>
      <c r="E41" s="120"/>
      <c r="F41" s="184"/>
      <c r="G41" s="184"/>
      <c r="H41" s="184"/>
      <c r="I41" s="184"/>
      <c r="J41" s="211">
        <v>1309</v>
      </c>
      <c r="K41" s="149">
        <v>1139</v>
      </c>
      <c r="L41" s="239" t="s">
        <v>375</v>
      </c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customHeight="1" x14ac:dyDescent="0.25">
      <c r="A42" s="41"/>
      <c r="B42" s="229" t="s">
        <v>370</v>
      </c>
      <c r="C42" s="230" t="s">
        <v>376</v>
      </c>
      <c r="D42" s="231" t="s">
        <v>377</v>
      </c>
      <c r="E42" s="61"/>
      <c r="F42" s="61"/>
      <c r="G42" s="61"/>
      <c r="H42" s="61"/>
      <c r="I42" s="61"/>
      <c r="J42" s="108">
        <v>40106</v>
      </c>
      <c r="K42" s="150">
        <v>39304</v>
      </c>
      <c r="L42" s="240" t="s">
        <v>200</v>
      </c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customHeight="1" x14ac:dyDescent="0.25">
      <c r="A43" s="4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237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customHeight="1" x14ac:dyDescent="0.25">
      <c r="A44" s="41"/>
      <c r="B44" s="215" t="s">
        <v>378</v>
      </c>
      <c r="C44" s="102"/>
      <c r="D44" s="102"/>
      <c r="E44" s="102"/>
      <c r="F44" s="102"/>
      <c r="G44" s="102"/>
      <c r="H44" s="102"/>
      <c r="I44" s="102"/>
      <c r="J44" s="102"/>
      <c r="K44" s="102"/>
      <c r="L44" s="237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customHeight="1" x14ac:dyDescent="0.25">
      <c r="A45" s="41"/>
      <c r="B45" s="202" t="s">
        <v>336</v>
      </c>
      <c r="C45" s="202" t="s">
        <v>337</v>
      </c>
      <c r="D45" s="114" t="s">
        <v>338</v>
      </c>
      <c r="E45" s="114"/>
      <c r="F45" s="114"/>
      <c r="G45" s="114"/>
      <c r="H45" s="114"/>
      <c r="I45" s="114"/>
      <c r="J45" s="224" t="s">
        <v>348</v>
      </c>
      <c r="K45" s="220" t="s">
        <v>349</v>
      </c>
      <c r="L45" s="238" t="s">
        <v>350</v>
      </c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customHeight="1" x14ac:dyDescent="0.25">
      <c r="A46" s="41"/>
      <c r="B46" s="225" t="s">
        <v>379</v>
      </c>
      <c r="C46" s="225" t="s">
        <v>379</v>
      </c>
      <c r="D46" s="226" t="s">
        <v>380</v>
      </c>
      <c r="E46" s="104"/>
      <c r="F46" s="60"/>
      <c r="G46" s="60"/>
      <c r="H46" s="60"/>
      <c r="I46" s="60"/>
      <c r="J46" s="105">
        <v>70456</v>
      </c>
      <c r="K46" s="234" t="s">
        <v>379</v>
      </c>
      <c r="L46" s="239" t="s">
        <v>381</v>
      </c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customHeight="1" x14ac:dyDescent="0.25">
      <c r="A47" s="41"/>
      <c r="B47" s="229" t="s">
        <v>379</v>
      </c>
      <c r="C47" s="229" t="s">
        <v>379</v>
      </c>
      <c r="D47" s="231" t="s">
        <v>382</v>
      </c>
      <c r="E47" s="107"/>
      <c r="F47" s="61"/>
      <c r="G47" s="61"/>
      <c r="H47" s="61"/>
      <c r="I47" s="61"/>
      <c r="J47" s="108">
        <v>37938</v>
      </c>
      <c r="K47" s="100" t="s">
        <v>379</v>
      </c>
      <c r="L47" s="240" t="s">
        <v>383</v>
      </c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customHeight="1" x14ac:dyDescent="0.25">
      <c r="A48" s="4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237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" customHeight="1" x14ac:dyDescent="0.25">
      <c r="A49" s="41"/>
      <c r="B49" s="215" t="s">
        <v>306</v>
      </c>
      <c r="C49" s="102"/>
      <c r="D49" s="102"/>
      <c r="E49" s="102"/>
      <c r="F49" s="102"/>
      <c r="G49" s="102"/>
      <c r="H49" s="102"/>
      <c r="I49" s="102"/>
      <c r="J49" s="102"/>
      <c r="K49" s="102"/>
      <c r="L49" s="237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" customHeight="1" x14ac:dyDescent="0.25">
      <c r="A50" s="41"/>
      <c r="B50" s="202" t="s">
        <v>336</v>
      </c>
      <c r="C50" s="202" t="s">
        <v>337</v>
      </c>
      <c r="D50" s="114" t="s">
        <v>338</v>
      </c>
      <c r="E50" s="114"/>
      <c r="F50" s="114"/>
      <c r="G50" s="114"/>
      <c r="H50" s="114"/>
      <c r="I50" s="114"/>
      <c r="J50" s="224" t="s">
        <v>348</v>
      </c>
      <c r="K50" s="220" t="s">
        <v>349</v>
      </c>
      <c r="L50" s="238" t="s">
        <v>350</v>
      </c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" customHeight="1" x14ac:dyDescent="0.25">
      <c r="A51" s="41"/>
      <c r="B51" s="225" t="s">
        <v>379</v>
      </c>
      <c r="C51" s="225" t="s">
        <v>379</v>
      </c>
      <c r="D51" s="226" t="s">
        <v>384</v>
      </c>
      <c r="E51" s="104"/>
      <c r="F51" s="60"/>
      <c r="G51" s="60"/>
      <c r="H51" s="60"/>
      <c r="I51" s="60"/>
      <c r="J51" s="105">
        <v>390</v>
      </c>
      <c r="K51" s="234" t="s">
        <v>379</v>
      </c>
      <c r="L51" s="242" t="s">
        <v>385</v>
      </c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" customHeight="1" x14ac:dyDescent="0.25">
      <c r="A52" s="41"/>
      <c r="B52" s="229" t="s">
        <v>379</v>
      </c>
      <c r="C52" s="229" t="s">
        <v>379</v>
      </c>
      <c r="D52" s="231" t="s">
        <v>386</v>
      </c>
      <c r="E52" s="107"/>
      <c r="F52" s="61"/>
      <c r="G52" s="61"/>
      <c r="H52" s="61"/>
      <c r="I52" s="61"/>
      <c r="J52" s="108">
        <v>260</v>
      </c>
      <c r="K52" s="100" t="s">
        <v>379</v>
      </c>
      <c r="L52" s="240" t="s">
        <v>385</v>
      </c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" customHeight="1" x14ac:dyDescent="0.25">
      <c r="A53" s="41"/>
      <c r="B53" s="235" t="s">
        <v>387</v>
      </c>
      <c r="C53" s="236" t="s">
        <v>388</v>
      </c>
      <c r="D53" s="114" t="s">
        <v>389</v>
      </c>
      <c r="E53" s="59"/>
      <c r="F53" s="59"/>
      <c r="G53" s="59"/>
      <c r="H53" s="59"/>
      <c r="I53" s="175"/>
      <c r="J53" s="157">
        <v>-3252</v>
      </c>
      <c r="K53" s="111" t="s">
        <v>379</v>
      </c>
      <c r="L53" s="243" t="s">
        <v>385</v>
      </c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90"/>
      <c r="L54" s="127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" customHeight="1" x14ac:dyDescent="0.2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90"/>
      <c r="L55" s="127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" customHeight="1" x14ac:dyDescent="0.25">
      <c r="A56" s="38" t="s">
        <v>7</v>
      </c>
      <c r="B56" s="29" t="s">
        <v>188</v>
      </c>
      <c r="C56" s="29"/>
      <c r="D56" s="29"/>
      <c r="E56" s="29"/>
      <c r="F56" s="29"/>
      <c r="G56" s="29"/>
      <c r="H56" s="29"/>
      <c r="I56" s="41"/>
      <c r="J56" s="41"/>
      <c r="K56" s="29"/>
      <c r="L56" s="34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.75" thickBot="1" x14ac:dyDescent="0.3">
      <c r="A57" s="9">
        <f>INDEX('Point Grid'!$C$8:$I$35,MATCH($A$1,'Point Grid'!$A$8:$A$35,0),MATCH(A56,'Point Grid'!$C$7:$I$7,0))</f>
        <v>0.75</v>
      </c>
      <c r="B57" s="29"/>
      <c r="C57" s="29"/>
      <c r="D57" s="29"/>
      <c r="E57" s="29"/>
      <c r="F57" s="29"/>
      <c r="G57" s="29"/>
      <c r="H57" s="29"/>
      <c r="I57" s="41"/>
      <c r="J57" s="41"/>
      <c r="K57" s="29"/>
      <c r="L57" s="34"/>
      <c r="N57"/>
      <c r="O57"/>
      <c r="P57"/>
      <c r="Q57"/>
      <c r="R57"/>
      <c r="S57"/>
      <c r="T57"/>
      <c r="U57"/>
      <c r="V57"/>
      <c r="W57"/>
      <c r="X57"/>
      <c r="Y57"/>
    </row>
    <row r="58" spans="1:25" ht="15.75" thickBot="1" x14ac:dyDescent="0.3">
      <c r="A58" s="5"/>
      <c r="B58" s="29" t="s">
        <v>335</v>
      </c>
      <c r="C58" s="29"/>
      <c r="D58" s="29"/>
      <c r="E58" s="29"/>
      <c r="F58" s="29"/>
      <c r="G58" s="29"/>
      <c r="H58" s="29"/>
      <c r="I58" s="41"/>
      <c r="J58" s="41"/>
      <c r="K58" s="29"/>
      <c r="L58" s="34"/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A59" s="41"/>
      <c r="B59" s="29"/>
      <c r="C59" s="29"/>
      <c r="D59" s="29"/>
      <c r="E59" s="29"/>
      <c r="F59" s="29"/>
      <c r="G59" s="29"/>
      <c r="H59" s="29"/>
      <c r="I59" s="41"/>
      <c r="J59" s="41"/>
      <c r="K59" s="29"/>
      <c r="L59" s="34"/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A60" s="41"/>
      <c r="B60" s="53" t="s">
        <v>405</v>
      </c>
      <c r="C60" s="137"/>
      <c r="D60" s="137"/>
      <c r="E60" s="151">
        <v>83000</v>
      </c>
      <c r="F60" s="29"/>
      <c r="G60" s="29"/>
      <c r="H60" s="29"/>
      <c r="I60" s="41"/>
      <c r="J60" s="41"/>
      <c r="K60" s="29"/>
      <c r="L60" s="34"/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A61" s="41"/>
      <c r="B61" s="56" t="s">
        <v>182</v>
      </c>
      <c r="C61" s="138"/>
      <c r="D61" s="138"/>
      <c r="E61" s="253">
        <v>0.05</v>
      </c>
      <c r="F61" s="29"/>
      <c r="G61" s="29"/>
      <c r="H61" s="29"/>
      <c r="I61" s="41"/>
      <c r="J61" s="41"/>
      <c r="K61" s="29"/>
      <c r="L61" s="34"/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A62" s="41"/>
      <c r="B62" s="29"/>
      <c r="C62" s="29"/>
      <c r="D62" s="29"/>
      <c r="E62" s="29"/>
      <c r="F62" s="29"/>
      <c r="G62" s="29"/>
      <c r="H62" s="29"/>
      <c r="I62" s="41"/>
      <c r="J62" s="41"/>
      <c r="K62" s="29"/>
      <c r="L62" s="34"/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A63" s="41"/>
      <c r="B63" s="29" t="s">
        <v>183</v>
      </c>
      <c r="C63" s="29"/>
      <c r="D63" s="29"/>
      <c r="E63" s="29"/>
      <c r="F63" s="29"/>
      <c r="G63" s="29"/>
      <c r="H63" s="29"/>
      <c r="I63" s="41"/>
      <c r="J63" s="41"/>
      <c r="K63" s="29"/>
      <c r="L63" s="34"/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A64" s="41"/>
      <c r="B64" s="29"/>
      <c r="C64" s="29"/>
      <c r="D64" s="29"/>
      <c r="E64" s="29"/>
      <c r="F64" s="29"/>
      <c r="G64" s="29"/>
      <c r="H64" s="29"/>
      <c r="I64" s="41"/>
      <c r="J64" s="41"/>
      <c r="K64" s="29"/>
      <c r="L64" s="34"/>
      <c r="N64"/>
      <c r="O64"/>
      <c r="P64"/>
      <c r="Q64"/>
      <c r="R64"/>
      <c r="S64"/>
      <c r="T64"/>
      <c r="U64"/>
      <c r="V64"/>
      <c r="W64"/>
      <c r="X64"/>
      <c r="Y64"/>
    </row>
    <row r="65" spans="1:25" x14ac:dyDescent="0.25">
      <c r="A65" s="41"/>
      <c r="B65" s="29"/>
      <c r="C65" s="87" t="s">
        <v>186</v>
      </c>
      <c r="D65" s="139" t="s">
        <v>187</v>
      </c>
      <c r="E65" s="29"/>
      <c r="F65" s="29"/>
      <c r="G65" s="29"/>
      <c r="H65" s="29"/>
      <c r="I65" s="41"/>
      <c r="J65" s="41"/>
      <c r="K65" s="29"/>
      <c r="L65" s="34"/>
      <c r="N65"/>
      <c r="O65"/>
      <c r="P65"/>
      <c r="Q65"/>
      <c r="R65"/>
      <c r="S65"/>
      <c r="T65"/>
      <c r="U65"/>
      <c r="V65"/>
      <c r="W65"/>
      <c r="X65"/>
      <c r="Y65"/>
    </row>
    <row r="66" spans="1:25" x14ac:dyDescent="0.25">
      <c r="A66" s="41"/>
      <c r="B66" s="29"/>
      <c r="C66" s="89" t="s">
        <v>185</v>
      </c>
      <c r="D66" s="142" t="s">
        <v>184</v>
      </c>
      <c r="E66" s="29"/>
      <c r="F66" s="29"/>
      <c r="G66" s="29"/>
      <c r="H66" s="29"/>
      <c r="I66" s="41"/>
      <c r="J66" s="41"/>
      <c r="K66" s="29"/>
      <c r="L66" s="34"/>
      <c r="N66"/>
      <c r="O66"/>
      <c r="P66"/>
      <c r="Q66"/>
      <c r="R66"/>
      <c r="S66"/>
      <c r="T66"/>
      <c r="U66"/>
      <c r="V66"/>
      <c r="W66"/>
      <c r="X66"/>
      <c r="Y66"/>
    </row>
    <row r="67" spans="1:25" x14ac:dyDescent="0.25">
      <c r="A67" s="41"/>
      <c r="B67" s="29"/>
      <c r="C67" s="88">
        <v>12</v>
      </c>
      <c r="D67" s="140">
        <v>0.3</v>
      </c>
      <c r="E67" s="29"/>
      <c r="F67" s="29"/>
      <c r="G67" s="29"/>
      <c r="H67" s="29"/>
      <c r="I67" s="41"/>
      <c r="J67" s="41"/>
      <c r="K67" s="29"/>
      <c r="L67" s="34"/>
      <c r="N67"/>
      <c r="O67"/>
      <c r="P67"/>
      <c r="Q67"/>
      <c r="R67"/>
      <c r="S67"/>
      <c r="T67"/>
      <c r="U67"/>
      <c r="V67"/>
      <c r="W67"/>
      <c r="X67"/>
      <c r="Y67"/>
    </row>
    <row r="68" spans="1:25" x14ac:dyDescent="0.25">
      <c r="A68" s="41"/>
      <c r="B68" s="29"/>
      <c r="C68" s="88">
        <v>24</v>
      </c>
      <c r="D68" s="140">
        <v>0.75</v>
      </c>
      <c r="E68" s="29"/>
      <c r="F68" s="29"/>
      <c r="G68" s="29"/>
      <c r="H68" s="29"/>
      <c r="I68" s="41"/>
      <c r="J68" s="41"/>
      <c r="K68" s="29"/>
      <c r="L68" s="34"/>
      <c r="N68"/>
      <c r="O68"/>
      <c r="P68"/>
      <c r="Q68"/>
      <c r="R68"/>
      <c r="S68"/>
      <c r="T68"/>
      <c r="U68"/>
      <c r="V68"/>
      <c r="W68"/>
      <c r="X68"/>
      <c r="Y68"/>
    </row>
    <row r="69" spans="1:25" x14ac:dyDescent="0.25">
      <c r="A69" s="41"/>
      <c r="B69" s="29"/>
      <c r="C69" s="89">
        <v>36</v>
      </c>
      <c r="D69" s="141">
        <v>1</v>
      </c>
      <c r="E69" s="29"/>
      <c r="F69" s="29"/>
      <c r="G69" s="29"/>
      <c r="H69" s="29"/>
      <c r="I69" s="41"/>
      <c r="J69" s="41"/>
      <c r="K69" s="29"/>
      <c r="L69" s="34"/>
      <c r="N69"/>
      <c r="O69"/>
      <c r="P69"/>
      <c r="Q69"/>
      <c r="R69"/>
      <c r="S69"/>
      <c r="T69"/>
      <c r="U69"/>
      <c r="V69"/>
      <c r="W69"/>
      <c r="X69"/>
      <c r="Y69"/>
    </row>
    <row r="70" spans="1:25" ht="15.75" thickBot="1" x14ac:dyDescent="0.3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7"/>
      <c r="N70"/>
      <c r="O70"/>
      <c r="P70"/>
      <c r="Q70"/>
      <c r="R70"/>
      <c r="S70"/>
      <c r="T70"/>
      <c r="U70"/>
      <c r="V70"/>
      <c r="W70"/>
      <c r="X70"/>
      <c r="Y70"/>
    </row>
    <row r="71" spans="1:25" x14ac:dyDescent="0.25">
      <c r="A71"/>
      <c r="B71"/>
      <c r="C71"/>
      <c r="D71"/>
      <c r="E71"/>
      <c r="F71"/>
      <c r="G71"/>
      <c r="H71"/>
      <c r="I71"/>
      <c r="J71"/>
      <c r="K71"/>
      <c r="L71"/>
      <c r="N71"/>
      <c r="O71"/>
      <c r="P71"/>
      <c r="Q71"/>
      <c r="R71"/>
      <c r="S71"/>
      <c r="T71"/>
      <c r="U71"/>
      <c r="V71"/>
      <c r="W71"/>
      <c r="X71"/>
      <c r="Y71"/>
    </row>
    <row r="72" spans="1:25" x14ac:dyDescent="0.25">
      <c r="A72"/>
      <c r="B72"/>
      <c r="C72"/>
      <c r="D72"/>
      <c r="E72"/>
      <c r="F72"/>
      <c r="G72"/>
      <c r="H72"/>
      <c r="I72"/>
      <c r="J72"/>
      <c r="K72"/>
      <c r="L72"/>
      <c r="N72"/>
      <c r="O72"/>
      <c r="P72"/>
      <c r="Q72"/>
      <c r="R72"/>
      <c r="S72"/>
      <c r="T72"/>
      <c r="U72"/>
      <c r="V72"/>
      <c r="W72"/>
      <c r="X72"/>
      <c r="Y72"/>
    </row>
    <row r="73" spans="1:25" x14ac:dyDescent="0.25">
      <c r="A73"/>
      <c r="B73"/>
      <c r="C73"/>
      <c r="D73"/>
      <c r="E73"/>
      <c r="F73"/>
      <c r="G73"/>
      <c r="H73"/>
      <c r="I73"/>
      <c r="J73"/>
      <c r="K73"/>
      <c r="L73"/>
      <c r="N73"/>
      <c r="O73"/>
      <c r="P73"/>
      <c r="Q73"/>
      <c r="R73"/>
      <c r="S73"/>
      <c r="T73"/>
      <c r="U73"/>
      <c r="V73"/>
      <c r="W73"/>
      <c r="X73"/>
      <c r="Y73"/>
    </row>
    <row r="74" spans="1:25" x14ac:dyDescent="0.25">
      <c r="A74"/>
      <c r="B74"/>
      <c r="C74"/>
      <c r="D74"/>
      <c r="E74"/>
      <c r="F74"/>
      <c r="G74"/>
      <c r="H74"/>
      <c r="I74"/>
      <c r="J74"/>
      <c r="K74"/>
      <c r="L74"/>
      <c r="N74"/>
      <c r="O74"/>
      <c r="P74"/>
      <c r="Q74"/>
      <c r="R74"/>
      <c r="S74"/>
      <c r="T74"/>
      <c r="U74"/>
      <c r="V74"/>
      <c r="W74"/>
      <c r="X74"/>
      <c r="Y74"/>
    </row>
    <row r="75" spans="1:25" x14ac:dyDescent="0.25">
      <c r="A75"/>
      <c r="B75"/>
      <c r="C75"/>
      <c r="D75"/>
      <c r="E75"/>
      <c r="F75"/>
      <c r="G75"/>
      <c r="H75"/>
      <c r="I75"/>
      <c r="J75"/>
      <c r="K75"/>
      <c r="L75"/>
      <c r="N75"/>
      <c r="O75"/>
      <c r="P75"/>
      <c r="Q75"/>
      <c r="R75"/>
      <c r="S75"/>
      <c r="T75"/>
      <c r="U75"/>
      <c r="V75"/>
      <c r="W75"/>
      <c r="X75"/>
      <c r="Y75"/>
    </row>
    <row r="76" spans="1:25" x14ac:dyDescent="0.25">
      <c r="A76"/>
      <c r="B76"/>
      <c r="C76"/>
      <c r="D76"/>
      <c r="E76"/>
      <c r="F76"/>
      <c r="G76"/>
      <c r="H76"/>
      <c r="I76"/>
      <c r="J76"/>
      <c r="K76"/>
      <c r="L76"/>
      <c r="N76"/>
      <c r="O76"/>
      <c r="P76"/>
      <c r="Q76"/>
      <c r="R76"/>
      <c r="S76"/>
      <c r="T76"/>
      <c r="U76"/>
      <c r="V76"/>
      <c r="W76"/>
      <c r="X76"/>
      <c r="Y76"/>
    </row>
    <row r="77" spans="1:25" x14ac:dyDescent="0.25">
      <c r="A77"/>
      <c r="B77"/>
      <c r="C77"/>
      <c r="D77"/>
      <c r="E77"/>
      <c r="F77"/>
      <c r="G77"/>
      <c r="H77"/>
      <c r="I77"/>
      <c r="J77"/>
      <c r="K77"/>
      <c r="L77"/>
      <c r="N77"/>
      <c r="O77"/>
      <c r="P77"/>
      <c r="Q77"/>
      <c r="R77"/>
      <c r="S77"/>
      <c r="T77"/>
      <c r="U77"/>
      <c r="V77"/>
      <c r="W77"/>
      <c r="X77"/>
      <c r="Y77"/>
    </row>
    <row r="78" spans="1:25" x14ac:dyDescent="0.25">
      <c r="A78"/>
      <c r="B78"/>
      <c r="C78"/>
      <c r="D78"/>
      <c r="E78"/>
      <c r="F78"/>
      <c r="G78"/>
      <c r="H78"/>
      <c r="I78"/>
      <c r="J78"/>
      <c r="K78"/>
      <c r="L78"/>
      <c r="N78"/>
      <c r="O78"/>
      <c r="P78"/>
      <c r="Q78"/>
      <c r="R78"/>
      <c r="S78"/>
      <c r="T78"/>
      <c r="U78"/>
      <c r="V78"/>
      <c r="W78"/>
      <c r="X78"/>
      <c r="Y78"/>
    </row>
    <row r="79" spans="1:25" x14ac:dyDescent="0.25">
      <c r="A79"/>
      <c r="B79"/>
      <c r="C79"/>
      <c r="D79"/>
      <c r="E79"/>
      <c r="F79"/>
      <c r="G79"/>
      <c r="H79"/>
      <c r="I79"/>
      <c r="J79"/>
      <c r="K79"/>
      <c r="L79"/>
      <c r="N79"/>
      <c r="O79"/>
      <c r="P79"/>
      <c r="Q79"/>
      <c r="R79"/>
      <c r="S79"/>
      <c r="T79"/>
      <c r="U79"/>
      <c r="V79"/>
      <c r="W79"/>
      <c r="X79"/>
      <c r="Y79"/>
    </row>
    <row r="80" spans="1:25" x14ac:dyDescent="0.25">
      <c r="A80"/>
      <c r="B80"/>
      <c r="C80"/>
      <c r="D80"/>
      <c r="E80"/>
      <c r="F80"/>
      <c r="G80"/>
      <c r="H80"/>
      <c r="I80"/>
      <c r="J80"/>
      <c r="K80"/>
      <c r="L80"/>
      <c r="N80"/>
      <c r="O80"/>
      <c r="P80"/>
      <c r="Q80"/>
      <c r="R80"/>
      <c r="S80"/>
      <c r="T80"/>
      <c r="U80"/>
      <c r="V80"/>
      <c r="W80"/>
      <c r="X80"/>
      <c r="Y80"/>
    </row>
    <row r="81" spans="1:25" x14ac:dyDescent="0.25">
      <c r="A81"/>
      <c r="B81"/>
      <c r="C81"/>
      <c r="D81"/>
      <c r="E81"/>
      <c r="F81"/>
      <c r="G81"/>
      <c r="H81"/>
      <c r="I81"/>
      <c r="J81"/>
      <c r="K81"/>
      <c r="L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25">
      <c r="A82"/>
      <c r="B82"/>
      <c r="C82"/>
      <c r="D82"/>
      <c r="E82"/>
      <c r="F82"/>
      <c r="G82"/>
      <c r="H82"/>
      <c r="I82"/>
      <c r="J82"/>
      <c r="K82"/>
      <c r="L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25">
      <c r="A83"/>
      <c r="B83"/>
      <c r="C83"/>
      <c r="D83"/>
      <c r="E83"/>
      <c r="F83"/>
      <c r="G83"/>
      <c r="H83"/>
      <c r="I83"/>
      <c r="J83"/>
      <c r="K83"/>
      <c r="L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25">
      <c r="A84"/>
      <c r="B84"/>
      <c r="C84"/>
      <c r="D84"/>
      <c r="E84"/>
      <c r="F84"/>
      <c r="G84"/>
      <c r="H84"/>
      <c r="I84"/>
      <c r="J84"/>
      <c r="K84"/>
      <c r="L84"/>
      <c r="N84"/>
      <c r="O84"/>
      <c r="P84"/>
      <c r="Q84"/>
      <c r="R84"/>
      <c r="S84"/>
      <c r="T84"/>
      <c r="U84"/>
      <c r="V84"/>
      <c r="W84"/>
      <c r="X84"/>
      <c r="Y84"/>
    </row>
    <row r="85" spans="1:25" x14ac:dyDescent="0.25">
      <c r="A85"/>
      <c r="B85"/>
      <c r="C85"/>
      <c r="D85"/>
      <c r="E85"/>
      <c r="F85"/>
      <c r="G85"/>
      <c r="H85"/>
      <c r="I85"/>
      <c r="J85"/>
      <c r="K85"/>
      <c r="L85"/>
      <c r="N85"/>
      <c r="O85"/>
      <c r="P85"/>
      <c r="Q85"/>
      <c r="R85"/>
      <c r="S85"/>
      <c r="T85"/>
      <c r="U85"/>
      <c r="V85"/>
      <c r="W85"/>
      <c r="X85"/>
      <c r="Y85"/>
    </row>
    <row r="86" spans="1:25" x14ac:dyDescent="0.25">
      <c r="A86"/>
      <c r="B86"/>
      <c r="C86"/>
      <c r="D86"/>
      <c r="E86"/>
      <c r="F86"/>
      <c r="G86"/>
      <c r="H86"/>
      <c r="I86"/>
      <c r="J86"/>
      <c r="K86"/>
      <c r="L86"/>
      <c r="N86"/>
      <c r="O86"/>
      <c r="P86"/>
      <c r="Q86"/>
      <c r="R86"/>
      <c r="S86"/>
      <c r="T86"/>
      <c r="U86"/>
      <c r="V86"/>
      <c r="W86"/>
      <c r="X86"/>
      <c r="Y86"/>
    </row>
    <row r="87" spans="1:25" x14ac:dyDescent="0.25">
      <c r="A87"/>
      <c r="B87"/>
      <c r="C87"/>
      <c r="D87"/>
      <c r="E87"/>
      <c r="F87"/>
      <c r="G87"/>
      <c r="H87"/>
      <c r="I87"/>
      <c r="J87"/>
      <c r="K87"/>
      <c r="L87"/>
      <c r="N87"/>
      <c r="O87"/>
      <c r="P87"/>
      <c r="Q87"/>
      <c r="R87"/>
      <c r="S87"/>
      <c r="T87"/>
      <c r="U87"/>
      <c r="V87"/>
      <c r="W87"/>
      <c r="X87"/>
      <c r="Y87"/>
    </row>
    <row r="88" spans="1:25" x14ac:dyDescent="0.25">
      <c r="A88"/>
      <c r="B88"/>
      <c r="C88"/>
      <c r="D88"/>
      <c r="E88"/>
      <c r="F88"/>
      <c r="G88"/>
      <c r="H88"/>
      <c r="I88"/>
      <c r="J88"/>
      <c r="K88"/>
      <c r="L88"/>
      <c r="N88"/>
      <c r="O88"/>
      <c r="P88"/>
      <c r="Q88"/>
      <c r="R88"/>
      <c r="S88"/>
      <c r="T88"/>
      <c r="U88"/>
      <c r="V88"/>
      <c r="W88"/>
      <c r="X88"/>
      <c r="Y88"/>
    </row>
    <row r="89" spans="1:25" x14ac:dyDescent="0.25">
      <c r="A89"/>
      <c r="B89"/>
      <c r="C89"/>
      <c r="D89"/>
      <c r="E89"/>
      <c r="F89"/>
      <c r="G89"/>
      <c r="H89"/>
      <c r="I89"/>
      <c r="J89"/>
      <c r="K89"/>
      <c r="L89"/>
      <c r="N89"/>
      <c r="O89"/>
      <c r="P89"/>
      <c r="Q89"/>
      <c r="R89"/>
      <c r="S89"/>
      <c r="T89"/>
      <c r="U89"/>
      <c r="V89"/>
      <c r="W89"/>
      <c r="X89"/>
      <c r="Y89"/>
    </row>
    <row r="90" spans="1:25" x14ac:dyDescent="0.25">
      <c r="A90"/>
      <c r="B90"/>
      <c r="C90"/>
      <c r="D90"/>
      <c r="E90"/>
      <c r="F90"/>
      <c r="G90"/>
      <c r="H90"/>
      <c r="I90"/>
      <c r="J90"/>
      <c r="K90"/>
      <c r="L90"/>
      <c r="N90"/>
      <c r="O90"/>
      <c r="P90"/>
      <c r="Q90"/>
      <c r="R90"/>
      <c r="S90"/>
      <c r="T90"/>
      <c r="U90"/>
      <c r="V90"/>
      <c r="W90"/>
      <c r="X90"/>
      <c r="Y90"/>
    </row>
    <row r="91" spans="1:25" x14ac:dyDescent="0.25">
      <c r="A91"/>
      <c r="B91"/>
      <c r="C91"/>
      <c r="D91"/>
      <c r="E91"/>
      <c r="F91"/>
      <c r="G91"/>
      <c r="H91"/>
      <c r="I91"/>
      <c r="J91"/>
      <c r="K91"/>
      <c r="L91"/>
      <c r="N91"/>
      <c r="O91"/>
      <c r="P91"/>
      <c r="Q91"/>
      <c r="R91"/>
      <c r="S91"/>
      <c r="T91"/>
      <c r="U91"/>
      <c r="V91"/>
      <c r="W91"/>
      <c r="X91"/>
      <c r="Y91"/>
    </row>
    <row r="92" spans="1:25" x14ac:dyDescent="0.25">
      <c r="A92"/>
      <c r="B92"/>
      <c r="C92"/>
      <c r="D92"/>
      <c r="E92"/>
      <c r="F92"/>
      <c r="G92"/>
      <c r="H92"/>
      <c r="I92"/>
      <c r="J92"/>
      <c r="K92"/>
      <c r="L92"/>
      <c r="N92"/>
      <c r="O92"/>
      <c r="P92"/>
      <c r="Q92"/>
      <c r="R92"/>
      <c r="S92"/>
      <c r="T92"/>
      <c r="U92"/>
      <c r="V92"/>
      <c r="W92"/>
      <c r="X92"/>
      <c r="Y92"/>
    </row>
    <row r="93" spans="1:25" x14ac:dyDescent="0.25">
      <c r="A93"/>
      <c r="B93"/>
      <c r="C93"/>
      <c r="D93"/>
      <c r="E93"/>
      <c r="F93"/>
      <c r="G93"/>
      <c r="H93"/>
      <c r="I93"/>
      <c r="J93"/>
      <c r="K93"/>
      <c r="L93"/>
      <c r="N93"/>
      <c r="O93"/>
      <c r="P93"/>
      <c r="Q93"/>
      <c r="R93"/>
      <c r="S93"/>
      <c r="T93"/>
      <c r="U93"/>
      <c r="V93"/>
      <c r="W93"/>
      <c r="X93"/>
      <c r="Y93"/>
    </row>
    <row r="94" spans="1:25" x14ac:dyDescent="0.25">
      <c r="A94"/>
      <c r="B94"/>
      <c r="C94"/>
      <c r="D94"/>
      <c r="E94"/>
      <c r="F94"/>
      <c r="G94"/>
      <c r="H94"/>
      <c r="I94"/>
      <c r="J94"/>
      <c r="K94"/>
      <c r="L94"/>
      <c r="N94"/>
      <c r="O94"/>
      <c r="P94"/>
      <c r="Q94"/>
      <c r="R94"/>
      <c r="S94"/>
      <c r="T94"/>
      <c r="U94"/>
      <c r="V94"/>
      <c r="W94"/>
      <c r="X94"/>
      <c r="Y94"/>
    </row>
    <row r="95" spans="1:25" x14ac:dyDescent="0.25">
      <c r="A95"/>
      <c r="B95"/>
      <c r="C95"/>
      <c r="D95"/>
      <c r="E95"/>
      <c r="F95"/>
      <c r="G95"/>
      <c r="H95"/>
      <c r="I95"/>
      <c r="J95"/>
      <c r="K95"/>
      <c r="L95"/>
      <c r="N95"/>
      <c r="O95"/>
      <c r="P95"/>
      <c r="Q95"/>
      <c r="R95"/>
      <c r="S95"/>
      <c r="T95"/>
      <c r="U95"/>
      <c r="V95"/>
      <c r="W95"/>
      <c r="X95"/>
      <c r="Y95"/>
    </row>
    <row r="96" spans="1:25" x14ac:dyDescent="0.25">
      <c r="A96"/>
      <c r="B96"/>
      <c r="C96"/>
      <c r="D96"/>
      <c r="E96"/>
      <c r="F96"/>
      <c r="G96"/>
      <c r="H96"/>
      <c r="I96"/>
      <c r="J96"/>
      <c r="K96"/>
      <c r="L96"/>
      <c r="N96"/>
      <c r="O96"/>
      <c r="P96"/>
      <c r="Q96"/>
      <c r="R96"/>
      <c r="S96"/>
      <c r="T96"/>
      <c r="U96"/>
      <c r="V96"/>
      <c r="W96"/>
      <c r="X96"/>
      <c r="Y96"/>
    </row>
    <row r="97" spans="1:25" x14ac:dyDescent="0.25">
      <c r="A97"/>
      <c r="B97"/>
      <c r="C97"/>
      <c r="D97"/>
      <c r="E97"/>
      <c r="F97"/>
      <c r="G97"/>
      <c r="H97"/>
      <c r="I97"/>
      <c r="J97"/>
      <c r="K97"/>
      <c r="L97"/>
      <c r="N97"/>
      <c r="O97"/>
      <c r="P97"/>
      <c r="Q97"/>
      <c r="R97"/>
      <c r="S97"/>
      <c r="T97"/>
      <c r="U97"/>
      <c r="V97"/>
      <c r="W97"/>
      <c r="X97"/>
      <c r="Y97"/>
    </row>
    <row r="98" spans="1:25" x14ac:dyDescent="0.25">
      <c r="A98"/>
      <c r="B98"/>
      <c r="C98"/>
      <c r="D98"/>
      <c r="E98"/>
      <c r="F98"/>
      <c r="G98"/>
      <c r="H98"/>
      <c r="I98"/>
      <c r="J98"/>
      <c r="K98"/>
      <c r="L98"/>
      <c r="N98"/>
      <c r="O98"/>
      <c r="P98"/>
      <c r="Q98"/>
      <c r="R98"/>
      <c r="S98"/>
      <c r="T98"/>
      <c r="U98"/>
      <c r="V98"/>
      <c r="W98"/>
      <c r="X98"/>
      <c r="Y98"/>
    </row>
    <row r="99" spans="1:25" x14ac:dyDescent="0.25">
      <c r="A99"/>
      <c r="B99"/>
      <c r="C99"/>
      <c r="D99"/>
      <c r="E99"/>
      <c r="F99"/>
      <c r="G99"/>
      <c r="H99"/>
      <c r="I99"/>
      <c r="J99"/>
      <c r="K99"/>
      <c r="L99"/>
      <c r="N99"/>
      <c r="O99"/>
      <c r="P99"/>
      <c r="Q99"/>
      <c r="R99"/>
      <c r="S99"/>
      <c r="T99"/>
      <c r="U99"/>
      <c r="V99"/>
      <c r="W99"/>
      <c r="X99"/>
      <c r="Y99"/>
    </row>
    <row r="100" spans="1:25" x14ac:dyDescent="0.25">
      <c r="A100"/>
      <c r="B100"/>
      <c r="C100"/>
      <c r="D100"/>
      <c r="E100"/>
      <c r="F100"/>
      <c r="G100"/>
      <c r="H100"/>
      <c r="I100"/>
      <c r="J100"/>
      <c r="K100"/>
      <c r="L100"/>
      <c r="N100"/>
      <c r="O100"/>
      <c r="P100"/>
      <c r="Q100"/>
      <c r="R100"/>
      <c r="S100"/>
      <c r="T100"/>
      <c r="U100"/>
      <c r="V100"/>
      <c r="W100"/>
      <c r="X100"/>
      <c r="Y100"/>
    </row>
  </sheetData>
  <mergeCells count="1">
    <mergeCell ref="K1:L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W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9" width="9.28515625" style="32" customWidth="1"/>
    <col min="10" max="10" width="14.7109375" style="32" customWidth="1"/>
    <col min="11" max="11" width="9.42578125" style="32" customWidth="1"/>
    <col min="12" max="12" width="10.7109375" style="32" customWidth="1"/>
    <col min="13" max="16384" width="9.140625" style="32"/>
  </cols>
  <sheetData>
    <row r="1" spans="1:23" ht="15" customHeight="1" x14ac:dyDescent="0.25">
      <c r="A1" s="7">
        <v>12</v>
      </c>
      <c r="B1" s="47" t="s">
        <v>12</v>
      </c>
      <c r="C1" s="31"/>
      <c r="D1" s="31"/>
      <c r="E1" s="31"/>
      <c r="F1" s="31"/>
      <c r="G1" s="31"/>
      <c r="H1" s="31"/>
      <c r="I1" s="31"/>
      <c r="J1" s="280" t="s">
        <v>30</v>
      </c>
      <c r="K1" s="283"/>
      <c r="M1"/>
      <c r="N1"/>
      <c r="O1"/>
      <c r="P1"/>
      <c r="Q1"/>
      <c r="R1"/>
      <c r="S1"/>
      <c r="T1"/>
      <c r="U1"/>
      <c r="V1"/>
      <c r="W1"/>
    </row>
    <row r="2" spans="1:23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34"/>
      <c r="M2"/>
      <c r="N2"/>
      <c r="O2"/>
      <c r="P2"/>
      <c r="Q2"/>
      <c r="R2"/>
      <c r="S2"/>
      <c r="T2"/>
      <c r="U2"/>
      <c r="V2"/>
      <c r="W2"/>
    </row>
    <row r="3" spans="1:23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  <c r="M3"/>
      <c r="N3"/>
      <c r="O3"/>
      <c r="P3"/>
      <c r="Q3"/>
      <c r="R3"/>
      <c r="S3"/>
      <c r="T3"/>
      <c r="U3"/>
      <c r="V3"/>
      <c r="W3"/>
    </row>
    <row r="4" spans="1:23" ht="15" customHeight="1" x14ac:dyDescent="0.25">
      <c r="A4" s="9">
        <f>INDEX('Point Grid'!B:B,MATCH($A$1,'Point Grid'!A:A,0))</f>
        <v>2.5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/>
      <c r="N4"/>
      <c r="O4"/>
      <c r="P4"/>
      <c r="Q4"/>
      <c r="R4"/>
      <c r="S4"/>
      <c r="T4"/>
      <c r="U4"/>
      <c r="V4"/>
      <c r="W4"/>
    </row>
    <row r="5" spans="1:2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/>
      <c r="N5"/>
      <c r="O5"/>
      <c r="P5"/>
      <c r="Q5"/>
      <c r="R5"/>
      <c r="S5"/>
      <c r="T5"/>
      <c r="U5"/>
      <c r="V5"/>
      <c r="W5"/>
    </row>
    <row r="6" spans="1:23" ht="15" customHeight="1" x14ac:dyDescent="0.25">
      <c r="A6" s="38" t="s">
        <v>2</v>
      </c>
      <c r="B6" s="29" t="s">
        <v>391</v>
      </c>
      <c r="C6" s="29"/>
      <c r="D6" s="29"/>
      <c r="E6" s="29"/>
      <c r="F6" s="29"/>
      <c r="G6" s="29"/>
      <c r="H6" s="29"/>
      <c r="I6" s="29"/>
      <c r="J6" s="29"/>
      <c r="K6" s="34"/>
      <c r="M6"/>
      <c r="N6"/>
      <c r="O6"/>
      <c r="P6"/>
      <c r="Q6"/>
      <c r="R6"/>
      <c r="S6"/>
      <c r="T6"/>
      <c r="U6"/>
      <c r="V6"/>
      <c r="W6"/>
    </row>
    <row r="7" spans="1:23" ht="15" customHeight="1" thickBot="1" x14ac:dyDescent="0.3">
      <c r="A7" s="9">
        <v>0.5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/>
      <c r="N7"/>
      <c r="O7"/>
      <c r="P7"/>
      <c r="Q7"/>
      <c r="R7"/>
      <c r="S7"/>
      <c r="T7"/>
      <c r="U7"/>
      <c r="V7"/>
      <c r="W7"/>
    </row>
    <row r="8" spans="1:23" ht="15" customHeight="1" thickBot="1" x14ac:dyDescent="0.3">
      <c r="A8" s="5"/>
      <c r="B8" s="41"/>
      <c r="C8" s="41"/>
      <c r="D8" s="41"/>
      <c r="E8" s="41"/>
      <c r="F8" s="41"/>
      <c r="G8" s="41"/>
      <c r="H8" s="41"/>
      <c r="I8" s="41"/>
      <c r="J8" s="252" t="s">
        <v>84</v>
      </c>
      <c r="K8" s="34"/>
      <c r="M8"/>
      <c r="N8"/>
      <c r="O8"/>
      <c r="P8"/>
      <c r="Q8"/>
      <c r="R8"/>
      <c r="S8"/>
      <c r="T8"/>
      <c r="U8"/>
      <c r="V8"/>
      <c r="W8"/>
    </row>
    <row r="9" spans="1:23" ht="15" customHeight="1" x14ac:dyDescent="0.25">
      <c r="A9" s="41"/>
      <c r="B9" s="246" t="s">
        <v>392</v>
      </c>
      <c r="C9" s="247"/>
      <c r="D9" s="54" t="s">
        <v>395</v>
      </c>
      <c r="E9" s="54"/>
      <c r="F9" s="54"/>
      <c r="G9" s="54"/>
      <c r="H9" s="54"/>
      <c r="I9" s="75"/>
      <c r="J9" s="139" t="s">
        <v>80</v>
      </c>
      <c r="K9" s="34"/>
      <c r="M9"/>
      <c r="N9"/>
      <c r="O9"/>
      <c r="P9"/>
      <c r="Q9"/>
      <c r="R9"/>
      <c r="S9"/>
      <c r="T9"/>
      <c r="U9"/>
      <c r="V9"/>
      <c r="W9"/>
    </row>
    <row r="10" spans="1:23" ht="15" customHeight="1" x14ac:dyDescent="0.25">
      <c r="A10" s="41"/>
      <c r="B10" s="248" t="s">
        <v>393</v>
      </c>
      <c r="C10" s="245"/>
      <c r="D10" s="29" t="s">
        <v>396</v>
      </c>
      <c r="E10" s="29"/>
      <c r="F10" s="29"/>
      <c r="G10" s="29"/>
      <c r="H10" s="29"/>
      <c r="I10" s="76"/>
      <c r="J10" s="249">
        <v>350</v>
      </c>
      <c r="K10" s="34"/>
      <c r="M10"/>
      <c r="N10"/>
      <c r="O10"/>
      <c r="P10"/>
      <c r="Q10"/>
      <c r="R10"/>
      <c r="S10"/>
      <c r="T10"/>
      <c r="U10"/>
      <c r="V10"/>
      <c r="W10"/>
    </row>
    <row r="11" spans="1:23" ht="15" customHeight="1" x14ac:dyDescent="0.25">
      <c r="A11" s="41"/>
      <c r="B11" s="250" t="s">
        <v>394</v>
      </c>
      <c r="C11" s="251"/>
      <c r="D11" s="57" t="s">
        <v>397</v>
      </c>
      <c r="E11" s="57"/>
      <c r="F11" s="57"/>
      <c r="G11" s="57"/>
      <c r="H11" s="57"/>
      <c r="I11" s="77"/>
      <c r="J11" s="142">
        <v>125</v>
      </c>
      <c r="K11" s="34"/>
      <c r="M11"/>
      <c r="N11"/>
      <c r="O11"/>
      <c r="P11"/>
      <c r="Q11"/>
      <c r="R11"/>
      <c r="S11"/>
      <c r="T11"/>
      <c r="U11"/>
      <c r="V11"/>
      <c r="W11"/>
    </row>
    <row r="12" spans="1:23" ht="15" customHeight="1" x14ac:dyDescent="0.25">
      <c r="A12" s="41"/>
      <c r="B12" s="29"/>
      <c r="C12" s="29"/>
      <c r="D12" s="29"/>
      <c r="E12" s="29"/>
      <c r="F12" s="29"/>
      <c r="G12" s="29"/>
      <c r="H12" s="29"/>
      <c r="I12" s="29"/>
      <c r="J12" s="29"/>
      <c r="K12" s="34"/>
      <c r="M12"/>
      <c r="N12"/>
      <c r="O12"/>
      <c r="P12"/>
      <c r="Q12"/>
      <c r="R12"/>
      <c r="S12"/>
      <c r="T12"/>
      <c r="U12"/>
      <c r="V12"/>
      <c r="W12"/>
    </row>
    <row r="13" spans="1:23" ht="15" customHeight="1" x14ac:dyDescent="0.25">
      <c r="A13" s="38" t="s">
        <v>3</v>
      </c>
      <c r="B13" s="29" t="s">
        <v>198</v>
      </c>
      <c r="C13" s="29"/>
      <c r="D13" s="29"/>
      <c r="E13" s="29"/>
      <c r="F13" s="29"/>
      <c r="G13" s="29"/>
      <c r="H13" s="29"/>
      <c r="I13" s="29"/>
      <c r="J13" s="29"/>
      <c r="K13" s="34"/>
      <c r="M13"/>
      <c r="N13"/>
      <c r="O13"/>
      <c r="P13"/>
      <c r="Q13"/>
      <c r="R13"/>
      <c r="S13"/>
      <c r="T13"/>
      <c r="U13"/>
      <c r="V13"/>
      <c r="W13"/>
    </row>
    <row r="14" spans="1:23" ht="15" customHeight="1" thickBot="1" x14ac:dyDescent="0.3">
      <c r="A14" s="9">
        <f>INDEX('Point Grid'!$C$8:$I$35,MATCH($A$1,'Point Grid'!$A$8:$A$35,0),MATCH(A13,'Point Grid'!$C$7:$I$7,0))</f>
        <v>0.5</v>
      </c>
      <c r="B14" s="29"/>
      <c r="C14" s="29"/>
      <c r="D14" s="29"/>
      <c r="E14" s="29"/>
      <c r="F14" s="29"/>
      <c r="G14" s="29"/>
      <c r="H14" s="29"/>
      <c r="I14" s="29"/>
      <c r="J14" s="29"/>
      <c r="K14" s="34"/>
      <c r="M14"/>
      <c r="N14"/>
      <c r="O14"/>
      <c r="P14"/>
      <c r="Q14"/>
      <c r="R14"/>
      <c r="S14"/>
      <c r="T14"/>
      <c r="U14"/>
      <c r="V14"/>
      <c r="W14"/>
    </row>
    <row r="15" spans="1:23" ht="15" customHeight="1" thickBot="1" x14ac:dyDescent="0.3">
      <c r="A15" s="5"/>
      <c r="B15" s="29"/>
      <c r="C15" s="153" t="s">
        <v>189</v>
      </c>
      <c r="D15" s="151">
        <v>850000</v>
      </c>
      <c r="E15" s="29"/>
      <c r="F15" s="154" t="s">
        <v>201</v>
      </c>
      <c r="G15" s="29"/>
      <c r="H15" s="29"/>
      <c r="I15" s="29"/>
      <c r="J15" s="29"/>
      <c r="K15" s="34"/>
      <c r="M15"/>
      <c r="N15"/>
      <c r="O15"/>
      <c r="P15"/>
      <c r="Q15"/>
      <c r="R15"/>
      <c r="S15"/>
      <c r="T15"/>
      <c r="U15"/>
      <c r="V15"/>
      <c r="W15"/>
    </row>
    <row r="16" spans="1:23" ht="15" customHeight="1" x14ac:dyDescent="0.25">
      <c r="A16" s="41"/>
      <c r="B16" s="29"/>
      <c r="C16" s="81" t="s">
        <v>190</v>
      </c>
      <c r="D16" s="152">
        <v>750000</v>
      </c>
      <c r="E16" s="29"/>
      <c r="F16" s="29"/>
      <c r="G16" s="29"/>
      <c r="H16" s="29"/>
      <c r="I16" s="29"/>
      <c r="J16" s="29"/>
      <c r="K16" s="34"/>
      <c r="M16"/>
      <c r="N16"/>
      <c r="O16"/>
      <c r="P16"/>
      <c r="Q16"/>
      <c r="R16"/>
      <c r="S16"/>
      <c r="T16"/>
      <c r="U16"/>
      <c r="V16"/>
      <c r="W16"/>
    </row>
    <row r="17" spans="1:23" ht="15" customHeight="1" x14ac:dyDescent="0.25">
      <c r="A17" s="41"/>
      <c r="B17" s="29"/>
      <c r="C17" s="29"/>
      <c r="D17" s="29"/>
      <c r="E17" s="29"/>
      <c r="F17" s="29"/>
      <c r="G17" s="29"/>
      <c r="H17" s="29"/>
      <c r="I17" s="29"/>
      <c r="J17" s="29"/>
      <c r="K17" s="34"/>
      <c r="M17"/>
      <c r="N17"/>
      <c r="O17"/>
      <c r="P17"/>
      <c r="Q17"/>
      <c r="R17"/>
      <c r="S17"/>
      <c r="T17"/>
      <c r="U17"/>
      <c r="V17"/>
      <c r="W17"/>
    </row>
    <row r="18" spans="1:23" ht="15" customHeight="1" x14ac:dyDescent="0.25">
      <c r="A18" s="38" t="s">
        <v>4</v>
      </c>
      <c r="B18" s="29" t="s">
        <v>199</v>
      </c>
      <c r="C18" s="29"/>
      <c r="D18" s="29"/>
      <c r="E18" s="29"/>
      <c r="F18" s="29"/>
      <c r="G18" s="29"/>
      <c r="H18" s="29"/>
      <c r="I18" s="29"/>
      <c r="J18" s="29"/>
      <c r="K18" s="34"/>
      <c r="M18"/>
      <c r="N18"/>
      <c r="O18"/>
      <c r="P18"/>
      <c r="Q18"/>
      <c r="R18"/>
      <c r="S18"/>
      <c r="T18"/>
      <c r="U18"/>
      <c r="V18"/>
      <c r="W18"/>
    </row>
    <row r="19" spans="1:23" ht="15" customHeight="1" thickBot="1" x14ac:dyDescent="0.3">
      <c r="A19" s="9">
        <f>INDEX('Point Grid'!$C$8:$I$35,MATCH($A$1,'Point Grid'!$A$8:$A$35,0),MATCH(A18,'Point Grid'!$C$7:$I$7,0))</f>
        <v>0.5</v>
      </c>
      <c r="B19" s="29" t="s">
        <v>192</v>
      </c>
      <c r="C19" s="29"/>
      <c r="D19" s="29"/>
      <c r="E19" s="29"/>
      <c r="F19" s="29"/>
      <c r="G19" s="29"/>
      <c r="H19" s="29"/>
      <c r="I19" s="29"/>
      <c r="J19" s="29"/>
      <c r="K19" s="34"/>
      <c r="M19"/>
      <c r="N19"/>
      <c r="O19"/>
      <c r="P19"/>
      <c r="Q19"/>
      <c r="R19"/>
      <c r="S19"/>
      <c r="T19"/>
      <c r="U19"/>
      <c r="V19"/>
      <c r="W19"/>
    </row>
    <row r="20" spans="1:23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29"/>
      <c r="J20" s="29"/>
      <c r="K20" s="34"/>
      <c r="M20"/>
      <c r="N20"/>
      <c r="O20"/>
      <c r="P20"/>
      <c r="Q20"/>
      <c r="R20"/>
      <c r="S20"/>
      <c r="T20"/>
      <c r="U20"/>
      <c r="V20"/>
      <c r="W20"/>
    </row>
    <row r="21" spans="1:23" ht="15" customHeight="1" x14ac:dyDescent="0.25">
      <c r="A21" s="41"/>
      <c r="B21" s="29"/>
      <c r="C21" s="74" t="s">
        <v>193</v>
      </c>
      <c r="D21" s="63" t="s">
        <v>194</v>
      </c>
      <c r="E21" s="63"/>
      <c r="F21" s="78"/>
      <c r="G21" s="156" t="s">
        <v>197</v>
      </c>
      <c r="H21" s="29"/>
      <c r="I21" s="29"/>
      <c r="J21" s="29"/>
      <c r="K21" s="34"/>
      <c r="M21"/>
      <c r="N21"/>
      <c r="O21"/>
      <c r="P21"/>
      <c r="Q21"/>
      <c r="R21"/>
      <c r="S21"/>
      <c r="T21"/>
      <c r="U21"/>
      <c r="V21"/>
      <c r="W21"/>
    </row>
    <row r="22" spans="1:23" ht="15" customHeight="1" x14ac:dyDescent="0.25">
      <c r="A22" s="41"/>
      <c r="B22" s="29"/>
      <c r="C22" s="88">
        <v>2021</v>
      </c>
      <c r="D22" s="29" t="s">
        <v>191</v>
      </c>
      <c r="E22" s="67"/>
      <c r="F22" s="76"/>
      <c r="G22" s="155">
        <v>75000</v>
      </c>
      <c r="H22" s="29"/>
      <c r="I22" s="154" t="s">
        <v>201</v>
      </c>
      <c r="J22" s="29"/>
      <c r="K22" s="34"/>
      <c r="M22"/>
      <c r="N22"/>
      <c r="O22"/>
      <c r="P22"/>
      <c r="Q22"/>
      <c r="R22"/>
      <c r="S22"/>
      <c r="T22"/>
      <c r="U22"/>
      <c r="V22"/>
      <c r="W22"/>
    </row>
    <row r="23" spans="1:23" ht="15" customHeight="1" x14ac:dyDescent="0.25">
      <c r="A23" s="41"/>
      <c r="B23" s="29"/>
      <c r="C23" s="88">
        <v>2022</v>
      </c>
      <c r="D23" s="29" t="s">
        <v>195</v>
      </c>
      <c r="E23" s="29"/>
      <c r="F23" s="76"/>
      <c r="G23" s="155">
        <v>25000</v>
      </c>
      <c r="H23" s="29"/>
      <c r="I23" s="154" t="s">
        <v>202</v>
      </c>
      <c r="J23" s="29"/>
      <c r="K23" s="34"/>
      <c r="M23"/>
      <c r="N23"/>
      <c r="O23"/>
      <c r="P23"/>
      <c r="Q23"/>
      <c r="R23"/>
      <c r="S23"/>
      <c r="T23"/>
      <c r="U23"/>
      <c r="V23"/>
      <c r="W23"/>
    </row>
    <row r="24" spans="1:23" ht="15" customHeight="1" x14ac:dyDescent="0.25">
      <c r="A24" s="41"/>
      <c r="B24" s="29"/>
      <c r="C24" s="89">
        <v>2022</v>
      </c>
      <c r="D24" s="57" t="s">
        <v>196</v>
      </c>
      <c r="E24" s="57"/>
      <c r="F24" s="77"/>
      <c r="G24" s="152">
        <v>10000</v>
      </c>
      <c r="H24" s="29"/>
      <c r="I24" s="29"/>
      <c r="J24" s="29"/>
      <c r="K24" s="3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25">
      <c r="A25" s="41"/>
      <c r="B25" s="29"/>
      <c r="C25" s="29"/>
      <c r="D25" s="29"/>
      <c r="E25" s="29"/>
      <c r="F25" s="29"/>
      <c r="G25" s="29"/>
      <c r="H25" s="29"/>
      <c r="I25" s="29"/>
      <c r="J25" s="29"/>
      <c r="K25" s="34"/>
      <c r="M25"/>
      <c r="N25"/>
      <c r="O25"/>
      <c r="P25"/>
      <c r="Q25"/>
      <c r="R25"/>
      <c r="S25"/>
      <c r="T25"/>
      <c r="U25"/>
      <c r="V25"/>
      <c r="W25"/>
    </row>
    <row r="26" spans="1:23" ht="15" customHeight="1" x14ac:dyDescent="0.25">
      <c r="A26" s="38" t="s">
        <v>5</v>
      </c>
      <c r="B26" s="29" t="s">
        <v>203</v>
      </c>
      <c r="C26" s="29"/>
      <c r="D26" s="45">
        <f>1000000</f>
        <v>1000000</v>
      </c>
      <c r="E26" s="29" t="s">
        <v>204</v>
      </c>
      <c r="F26" s="29"/>
      <c r="G26" s="29"/>
      <c r="H26" s="29"/>
      <c r="I26" s="29"/>
      <c r="J26" s="29"/>
      <c r="K26" s="34"/>
      <c r="M26"/>
      <c r="N26"/>
      <c r="O26"/>
      <c r="P26"/>
      <c r="Q26"/>
      <c r="R26"/>
      <c r="S26"/>
      <c r="T26"/>
      <c r="U26"/>
      <c r="V26"/>
      <c r="W26"/>
    </row>
    <row r="27" spans="1:23" ht="15" customHeight="1" thickBot="1" x14ac:dyDescent="0.3">
      <c r="A27" s="9">
        <f>INDEX('Point Grid'!$C$8:$I$35,MATCH($A$1,'Point Grid'!$A$8:$A$35,0),MATCH(A26,'Point Grid'!$C$7:$I$7,0))</f>
        <v>1</v>
      </c>
      <c r="B27" s="29"/>
      <c r="C27" s="29"/>
      <c r="D27" s="29"/>
      <c r="E27" s="29"/>
      <c r="F27" s="29"/>
      <c r="G27" s="29"/>
      <c r="H27" s="29"/>
      <c r="I27" s="29"/>
      <c r="J27" s="29"/>
      <c r="K27" s="34"/>
      <c r="M27"/>
      <c r="N27"/>
      <c r="O27"/>
      <c r="P27"/>
      <c r="Q27"/>
      <c r="R27"/>
      <c r="S27"/>
      <c r="T27"/>
      <c r="U27"/>
      <c r="V27"/>
      <c r="W27"/>
    </row>
    <row r="28" spans="1:23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29"/>
      <c r="J28" s="29"/>
      <c r="K28" s="34"/>
      <c r="M28"/>
      <c r="N28"/>
      <c r="O28"/>
      <c r="P28"/>
      <c r="Q28"/>
      <c r="R28"/>
      <c r="S28"/>
      <c r="T28"/>
      <c r="U28"/>
      <c r="V28"/>
      <c r="W28"/>
    </row>
    <row r="29" spans="1:23" ht="15" customHeight="1" x14ac:dyDescent="0.25">
      <c r="A29" s="41"/>
      <c r="B29" s="29"/>
      <c r="C29" s="29"/>
      <c r="D29" s="29"/>
      <c r="E29" s="29"/>
      <c r="F29" s="29"/>
      <c r="G29" s="29"/>
      <c r="H29" s="29"/>
      <c r="I29" s="29"/>
      <c r="J29" s="29"/>
      <c r="K29" s="34"/>
      <c r="M29"/>
      <c r="N29"/>
      <c r="O29"/>
      <c r="P29"/>
      <c r="Q29"/>
      <c r="R29"/>
      <c r="S29"/>
      <c r="T29"/>
      <c r="U29"/>
      <c r="V29"/>
      <c r="W29"/>
    </row>
    <row r="30" spans="1:23" ht="15" customHeight="1" thickBot="1" x14ac:dyDescent="0.3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  <c r="M30"/>
      <c r="N30"/>
      <c r="O30"/>
      <c r="P30"/>
      <c r="Q30"/>
      <c r="R30"/>
      <c r="S30"/>
      <c r="T30"/>
      <c r="U30"/>
      <c r="V30"/>
      <c r="W30"/>
    </row>
    <row r="31" spans="1:23" ht="15" customHeight="1" x14ac:dyDescent="0.25">
      <c r="M31"/>
      <c r="N31"/>
      <c r="O31"/>
      <c r="P31"/>
      <c r="Q31"/>
      <c r="R31"/>
      <c r="S31"/>
      <c r="T31"/>
      <c r="U31"/>
      <c r="V31"/>
      <c r="W31"/>
    </row>
    <row r="32" spans="1:23" ht="15" customHeight="1" x14ac:dyDescent="0.25">
      <c r="M32"/>
      <c r="N32"/>
      <c r="O32"/>
      <c r="P32"/>
      <c r="Q32"/>
      <c r="R32"/>
      <c r="S32"/>
      <c r="T32"/>
      <c r="U32"/>
      <c r="V32"/>
      <c r="W32"/>
    </row>
    <row r="33" spans="13:23" ht="15" customHeight="1" x14ac:dyDescent="0.25">
      <c r="M33"/>
      <c r="N33"/>
      <c r="O33"/>
      <c r="P33"/>
      <c r="Q33"/>
      <c r="R33"/>
      <c r="S33"/>
      <c r="T33"/>
      <c r="U33"/>
      <c r="V33"/>
      <c r="W33"/>
    </row>
    <row r="34" spans="13:23" ht="15" customHeight="1" x14ac:dyDescent="0.25">
      <c r="M34"/>
      <c r="N34"/>
      <c r="O34"/>
      <c r="P34"/>
      <c r="Q34"/>
      <c r="R34"/>
      <c r="S34"/>
      <c r="T34"/>
      <c r="U34"/>
      <c r="V34"/>
      <c r="W34"/>
    </row>
    <row r="35" spans="13:23" ht="15" customHeight="1" x14ac:dyDescent="0.25">
      <c r="M35"/>
      <c r="N35"/>
      <c r="O35"/>
      <c r="P35"/>
      <c r="Q35"/>
      <c r="R35"/>
      <c r="S35"/>
      <c r="T35"/>
      <c r="U35"/>
      <c r="V35"/>
      <c r="W35"/>
    </row>
    <row r="36" spans="13:23" ht="15" customHeight="1" x14ac:dyDescent="0.25">
      <c r="M36"/>
      <c r="N36"/>
      <c r="O36"/>
      <c r="P36"/>
      <c r="Q36"/>
      <c r="R36"/>
      <c r="S36"/>
      <c r="T36"/>
      <c r="U36"/>
      <c r="V36"/>
      <c r="W36"/>
    </row>
    <row r="37" spans="13:23" ht="15" customHeight="1" x14ac:dyDescent="0.25">
      <c r="M37"/>
      <c r="N37"/>
      <c r="O37"/>
      <c r="P37"/>
      <c r="Q37"/>
      <c r="R37"/>
      <c r="S37"/>
      <c r="T37"/>
      <c r="U37"/>
      <c r="V37"/>
      <c r="W37"/>
    </row>
    <row r="38" spans="13:23" ht="15" customHeight="1" x14ac:dyDescent="0.25">
      <c r="M38"/>
      <c r="N38"/>
      <c r="O38"/>
      <c r="P38"/>
      <c r="Q38"/>
      <c r="R38"/>
      <c r="S38"/>
      <c r="T38"/>
      <c r="U38"/>
      <c r="V38"/>
      <c r="W38"/>
    </row>
    <row r="39" spans="13:23" ht="15" customHeight="1" x14ac:dyDescent="0.25">
      <c r="M39"/>
      <c r="N39"/>
      <c r="O39"/>
      <c r="P39"/>
      <c r="Q39"/>
      <c r="R39"/>
      <c r="S39"/>
      <c r="T39"/>
      <c r="U39"/>
      <c r="V39"/>
      <c r="W39"/>
    </row>
    <row r="40" spans="13:23" ht="15" customHeight="1" x14ac:dyDescent="0.25">
      <c r="M40"/>
      <c r="N40"/>
      <c r="O40"/>
      <c r="P40"/>
      <c r="Q40"/>
      <c r="R40"/>
      <c r="S40"/>
      <c r="T40"/>
      <c r="U40"/>
      <c r="V40"/>
      <c r="W40"/>
    </row>
    <row r="41" spans="13:23" ht="15" customHeight="1" x14ac:dyDescent="0.25">
      <c r="M41"/>
      <c r="N41"/>
      <c r="O41"/>
      <c r="P41"/>
      <c r="Q41"/>
      <c r="R41"/>
      <c r="S41"/>
      <c r="T41"/>
      <c r="U41"/>
      <c r="V41"/>
      <c r="W41"/>
    </row>
    <row r="42" spans="13:23" ht="15" customHeight="1" x14ac:dyDescent="0.25">
      <c r="M42"/>
      <c r="N42"/>
      <c r="O42"/>
      <c r="P42"/>
      <c r="Q42"/>
      <c r="R42"/>
      <c r="S42"/>
      <c r="T42"/>
      <c r="U42"/>
      <c r="V42"/>
      <c r="W42"/>
    </row>
    <row r="43" spans="13:23" ht="15" customHeight="1" x14ac:dyDescent="0.25">
      <c r="M43"/>
      <c r="N43"/>
      <c r="O43"/>
      <c r="P43"/>
      <c r="Q43"/>
      <c r="R43"/>
      <c r="S43"/>
      <c r="T43"/>
      <c r="U43"/>
      <c r="V43"/>
      <c r="W43"/>
    </row>
    <row r="44" spans="13:23" ht="15" customHeight="1" x14ac:dyDescent="0.25">
      <c r="M44"/>
      <c r="N44"/>
      <c r="O44"/>
      <c r="P44"/>
      <c r="Q44"/>
      <c r="R44"/>
      <c r="S44"/>
      <c r="T44"/>
      <c r="U44"/>
      <c r="V44"/>
      <c r="W44"/>
    </row>
    <row r="45" spans="13:23" ht="15" customHeight="1" x14ac:dyDescent="0.25">
      <c r="M45"/>
      <c r="N45"/>
      <c r="O45"/>
      <c r="P45"/>
      <c r="Q45"/>
      <c r="R45"/>
      <c r="S45"/>
      <c r="T45"/>
      <c r="U45"/>
      <c r="V45"/>
      <c r="W45"/>
    </row>
    <row r="46" spans="13:23" ht="15" customHeight="1" x14ac:dyDescent="0.25">
      <c r="M46"/>
      <c r="N46"/>
      <c r="O46"/>
      <c r="P46"/>
      <c r="Q46"/>
      <c r="R46"/>
      <c r="S46"/>
      <c r="T46"/>
      <c r="U46"/>
      <c r="V46"/>
      <c r="W46"/>
    </row>
    <row r="47" spans="13:23" ht="15" customHeight="1" x14ac:dyDescent="0.25">
      <c r="M47"/>
      <c r="N47"/>
      <c r="O47"/>
      <c r="P47"/>
      <c r="Q47"/>
      <c r="R47"/>
      <c r="S47"/>
      <c r="T47"/>
      <c r="U47"/>
      <c r="V47"/>
      <c r="W47"/>
    </row>
    <row r="48" spans="13:23" ht="15" customHeight="1" x14ac:dyDescent="0.25">
      <c r="M48"/>
      <c r="N48"/>
      <c r="O48"/>
      <c r="P48"/>
      <c r="Q48"/>
      <c r="R48"/>
      <c r="S48"/>
      <c r="T48"/>
      <c r="U48"/>
      <c r="V48"/>
      <c r="W48"/>
    </row>
    <row r="49" spans="13:23" ht="15" customHeight="1" x14ac:dyDescent="0.25">
      <c r="M49"/>
      <c r="N49"/>
      <c r="O49"/>
      <c r="P49"/>
      <c r="Q49"/>
      <c r="R49"/>
      <c r="S49"/>
      <c r="T49"/>
      <c r="U49"/>
      <c r="V49"/>
      <c r="W49"/>
    </row>
    <row r="50" spans="13:23" ht="15" customHeight="1" x14ac:dyDescent="0.25">
      <c r="M50"/>
      <c r="N50"/>
      <c r="O50"/>
      <c r="P50"/>
      <c r="Q50"/>
      <c r="R50"/>
      <c r="S50"/>
      <c r="T50"/>
      <c r="U50"/>
      <c r="V50"/>
      <c r="W50"/>
    </row>
    <row r="51" spans="13:23" ht="15" customHeight="1" x14ac:dyDescent="0.25">
      <c r="M51"/>
      <c r="N51"/>
      <c r="O51"/>
      <c r="P51"/>
      <c r="Q51"/>
      <c r="R51"/>
      <c r="S51"/>
      <c r="T51"/>
      <c r="U51"/>
      <c r="V51"/>
      <c r="W51"/>
    </row>
    <row r="52" spans="13:23" ht="15" customHeight="1" x14ac:dyDescent="0.25">
      <c r="M52"/>
      <c r="N52"/>
      <c r="O52"/>
      <c r="P52"/>
      <c r="Q52"/>
      <c r="R52"/>
      <c r="S52"/>
      <c r="T52"/>
      <c r="U52"/>
      <c r="V52"/>
      <c r="W52"/>
    </row>
    <row r="53" spans="13:23" ht="15" customHeight="1" x14ac:dyDescent="0.25">
      <c r="M53"/>
      <c r="N53"/>
      <c r="O53"/>
      <c r="P53"/>
      <c r="Q53"/>
      <c r="R53"/>
      <c r="S53"/>
      <c r="T53"/>
      <c r="U53"/>
      <c r="V53"/>
      <c r="W53"/>
    </row>
    <row r="54" spans="13:23" ht="15" customHeight="1" x14ac:dyDescent="0.25">
      <c r="M54"/>
      <c r="N54"/>
      <c r="O54"/>
      <c r="P54"/>
      <c r="Q54"/>
      <c r="R54"/>
      <c r="S54"/>
      <c r="T54"/>
      <c r="U54"/>
      <c r="V54"/>
      <c r="W54"/>
    </row>
    <row r="55" spans="13:23" ht="15" customHeight="1" x14ac:dyDescent="0.25">
      <c r="M55"/>
      <c r="N55"/>
      <c r="O55"/>
      <c r="P55"/>
      <c r="Q55"/>
      <c r="R55"/>
      <c r="S55"/>
      <c r="T55"/>
      <c r="U55"/>
      <c r="V55"/>
      <c r="W55"/>
    </row>
    <row r="56" spans="13:23" ht="15" customHeight="1" x14ac:dyDescent="0.25">
      <c r="M56"/>
      <c r="N56"/>
      <c r="O56"/>
      <c r="P56"/>
      <c r="Q56"/>
      <c r="R56"/>
      <c r="S56"/>
      <c r="T56"/>
      <c r="U56"/>
      <c r="V56"/>
      <c r="W56"/>
    </row>
    <row r="57" spans="13:23" ht="15" customHeight="1" x14ac:dyDescent="0.25">
      <c r="M57"/>
      <c r="N57"/>
      <c r="O57"/>
      <c r="P57"/>
      <c r="Q57"/>
      <c r="R57"/>
      <c r="S57"/>
      <c r="T57"/>
      <c r="U57"/>
      <c r="V57"/>
      <c r="W57"/>
    </row>
    <row r="58" spans="13:23" ht="15" customHeight="1" x14ac:dyDescent="0.25">
      <c r="M58"/>
      <c r="N58"/>
      <c r="O58"/>
      <c r="P58"/>
      <c r="Q58"/>
      <c r="R58"/>
      <c r="S58"/>
      <c r="T58"/>
      <c r="U58"/>
      <c r="V58"/>
      <c r="W58"/>
    </row>
    <row r="59" spans="13:23" ht="15" customHeight="1" x14ac:dyDescent="0.25">
      <c r="M59"/>
      <c r="N59"/>
      <c r="O59"/>
      <c r="P59"/>
      <c r="Q59"/>
      <c r="R59"/>
      <c r="S59"/>
      <c r="T59"/>
      <c r="U59"/>
      <c r="V59"/>
      <c r="W59"/>
    </row>
    <row r="60" spans="13:23" ht="15" customHeight="1" x14ac:dyDescent="0.25">
      <c r="M60"/>
      <c r="N60"/>
      <c r="O60"/>
      <c r="P60"/>
      <c r="Q60"/>
      <c r="R60"/>
      <c r="S60"/>
      <c r="T60"/>
      <c r="U60"/>
      <c r="V60"/>
      <c r="W60"/>
    </row>
    <row r="61" spans="13:23" ht="15" customHeight="1" x14ac:dyDescent="0.25">
      <c r="M61"/>
      <c r="N61"/>
      <c r="O61"/>
      <c r="P61"/>
      <c r="Q61"/>
      <c r="R61"/>
      <c r="S61"/>
      <c r="T61"/>
      <c r="U61"/>
      <c r="V61"/>
      <c r="W61"/>
    </row>
    <row r="62" spans="13:23" ht="15" customHeight="1" x14ac:dyDescent="0.25">
      <c r="M62"/>
      <c r="N62"/>
      <c r="O62"/>
      <c r="P62"/>
      <c r="Q62"/>
      <c r="R62"/>
      <c r="S62"/>
      <c r="T62"/>
      <c r="U62"/>
      <c r="V62"/>
      <c r="W62"/>
    </row>
    <row r="63" spans="13:23" ht="15" customHeight="1" x14ac:dyDescent="0.25">
      <c r="M63"/>
      <c r="N63"/>
      <c r="O63"/>
      <c r="P63"/>
      <c r="Q63"/>
      <c r="R63"/>
      <c r="S63"/>
      <c r="T63"/>
      <c r="U63"/>
      <c r="V63"/>
      <c r="W63"/>
    </row>
    <row r="64" spans="13:23" ht="15" customHeight="1" x14ac:dyDescent="0.25">
      <c r="M64"/>
      <c r="N64"/>
      <c r="O64"/>
      <c r="P64"/>
      <c r="Q64"/>
      <c r="R64"/>
      <c r="S64"/>
      <c r="T64"/>
      <c r="U64"/>
      <c r="V64"/>
      <c r="W64"/>
    </row>
    <row r="65" spans="13:23" ht="15" customHeight="1" x14ac:dyDescent="0.25">
      <c r="M65"/>
      <c r="N65"/>
      <c r="O65"/>
      <c r="P65"/>
      <c r="Q65"/>
      <c r="R65"/>
      <c r="S65"/>
      <c r="T65"/>
      <c r="U65"/>
      <c r="V65"/>
      <c r="W65"/>
    </row>
    <row r="66" spans="13:23" ht="15" customHeight="1" x14ac:dyDescent="0.25">
      <c r="M66"/>
      <c r="N66"/>
      <c r="O66"/>
      <c r="P66"/>
      <c r="Q66"/>
      <c r="R66"/>
      <c r="S66"/>
      <c r="T66"/>
      <c r="U66"/>
      <c r="V66"/>
      <c r="W66"/>
    </row>
    <row r="67" spans="13:23" ht="15" customHeight="1" x14ac:dyDescent="0.25">
      <c r="M67"/>
      <c r="N67"/>
      <c r="O67"/>
      <c r="P67"/>
      <c r="Q67"/>
      <c r="R67"/>
      <c r="S67"/>
      <c r="T67"/>
      <c r="U67"/>
      <c r="V67"/>
      <c r="W67"/>
    </row>
    <row r="68" spans="13:23" ht="15" customHeight="1" x14ac:dyDescent="0.25">
      <c r="M68"/>
      <c r="N68"/>
      <c r="O68"/>
      <c r="P68"/>
      <c r="Q68"/>
      <c r="R68"/>
      <c r="S68"/>
      <c r="T68"/>
      <c r="U68"/>
      <c r="V68"/>
      <c r="W68"/>
    </row>
    <row r="69" spans="13:23" ht="15" customHeight="1" x14ac:dyDescent="0.25">
      <c r="M69"/>
      <c r="N69"/>
      <c r="O69"/>
      <c r="P69"/>
      <c r="Q69"/>
      <c r="R69"/>
      <c r="S69"/>
      <c r="T69"/>
      <c r="U69"/>
      <c r="V69"/>
      <c r="W69"/>
    </row>
    <row r="70" spans="13:23" ht="15" customHeight="1" x14ac:dyDescent="0.25">
      <c r="M70"/>
      <c r="N70"/>
      <c r="O70"/>
      <c r="P70"/>
      <c r="Q70"/>
      <c r="R70"/>
      <c r="S70"/>
      <c r="T70"/>
      <c r="U70"/>
      <c r="V70"/>
      <c r="W70"/>
    </row>
    <row r="71" spans="13:23" ht="15" customHeight="1" x14ac:dyDescent="0.25">
      <c r="M71"/>
      <c r="N71"/>
      <c r="O71"/>
      <c r="P71"/>
      <c r="Q71"/>
      <c r="R71"/>
      <c r="S71"/>
      <c r="T71"/>
      <c r="U71"/>
      <c r="V71"/>
      <c r="W71"/>
    </row>
    <row r="72" spans="13:23" ht="15" customHeight="1" x14ac:dyDescent="0.25">
      <c r="M72"/>
      <c r="N72"/>
      <c r="O72"/>
      <c r="P72"/>
      <c r="Q72"/>
      <c r="R72"/>
      <c r="S72"/>
      <c r="T72"/>
      <c r="U72"/>
      <c r="V72"/>
      <c r="W72"/>
    </row>
    <row r="73" spans="13:23" ht="15" customHeight="1" x14ac:dyDescent="0.25">
      <c r="M73"/>
      <c r="N73"/>
      <c r="O73"/>
      <c r="P73"/>
      <c r="Q73"/>
      <c r="R73"/>
      <c r="S73"/>
      <c r="T73"/>
      <c r="U73"/>
      <c r="V73"/>
      <c r="W73"/>
    </row>
    <row r="74" spans="13:23" ht="15" customHeight="1" x14ac:dyDescent="0.25">
      <c r="M74"/>
      <c r="N74"/>
      <c r="O74"/>
      <c r="P74"/>
      <c r="Q74"/>
      <c r="R74"/>
      <c r="S74"/>
      <c r="T74"/>
      <c r="U74"/>
      <c r="V74"/>
      <c r="W74"/>
    </row>
    <row r="75" spans="13:23" ht="15" customHeight="1" x14ac:dyDescent="0.25">
      <c r="M75"/>
      <c r="N75"/>
      <c r="O75"/>
      <c r="P75"/>
      <c r="Q75"/>
      <c r="R75"/>
      <c r="S75"/>
      <c r="T75"/>
      <c r="U75"/>
      <c r="V75"/>
      <c r="W75"/>
    </row>
    <row r="76" spans="13:23" ht="15" customHeight="1" x14ac:dyDescent="0.25">
      <c r="M76"/>
      <c r="N76"/>
      <c r="O76"/>
      <c r="P76"/>
      <c r="Q76"/>
      <c r="R76"/>
      <c r="S76"/>
      <c r="T76"/>
      <c r="U76"/>
      <c r="V76"/>
      <c r="W76"/>
    </row>
    <row r="77" spans="13:23" ht="15" customHeight="1" x14ac:dyDescent="0.25">
      <c r="M77"/>
      <c r="N77"/>
      <c r="O77"/>
      <c r="P77"/>
      <c r="Q77"/>
      <c r="R77"/>
      <c r="S77"/>
      <c r="T77"/>
      <c r="U77"/>
      <c r="V77"/>
      <c r="W77"/>
    </row>
    <row r="78" spans="13:23" ht="15" customHeight="1" x14ac:dyDescent="0.25">
      <c r="M78"/>
      <c r="N78"/>
      <c r="O78"/>
      <c r="P78"/>
      <c r="Q78"/>
      <c r="R78"/>
      <c r="S78"/>
      <c r="T78"/>
      <c r="U78"/>
      <c r="V78"/>
      <c r="W78"/>
    </row>
    <row r="79" spans="13:23" ht="15" customHeight="1" x14ac:dyDescent="0.25">
      <c r="M79"/>
      <c r="N79"/>
      <c r="O79"/>
      <c r="P79"/>
      <c r="Q79"/>
      <c r="R79"/>
      <c r="S79"/>
      <c r="T79"/>
      <c r="U79"/>
      <c r="V79"/>
      <c r="W79"/>
    </row>
    <row r="80" spans="13:23" ht="15" customHeight="1" x14ac:dyDescent="0.25">
      <c r="M80"/>
      <c r="N80"/>
      <c r="O80"/>
      <c r="P80"/>
      <c r="Q80"/>
      <c r="R80"/>
      <c r="S80"/>
      <c r="T80"/>
      <c r="U80"/>
      <c r="V80"/>
      <c r="W80"/>
    </row>
    <row r="81" spans="13:23" ht="15" customHeight="1" x14ac:dyDescent="0.25">
      <c r="M81"/>
      <c r="N81"/>
      <c r="O81"/>
      <c r="P81"/>
      <c r="Q81"/>
      <c r="R81"/>
      <c r="S81"/>
      <c r="T81"/>
      <c r="U81"/>
      <c r="V81"/>
      <c r="W81"/>
    </row>
    <row r="82" spans="13:23" ht="15" customHeight="1" x14ac:dyDescent="0.25">
      <c r="M82"/>
      <c r="N82"/>
      <c r="O82"/>
      <c r="P82"/>
      <c r="Q82"/>
      <c r="R82"/>
      <c r="S82"/>
      <c r="T82"/>
      <c r="U82"/>
      <c r="V82"/>
      <c r="W82"/>
    </row>
    <row r="83" spans="13:23" ht="15" customHeight="1" x14ac:dyDescent="0.25">
      <c r="M83"/>
      <c r="N83"/>
      <c r="O83"/>
      <c r="P83"/>
      <c r="Q83"/>
      <c r="R83"/>
      <c r="S83"/>
      <c r="T83"/>
      <c r="U83"/>
      <c r="V83"/>
      <c r="W83"/>
    </row>
    <row r="84" spans="13:23" ht="15" customHeight="1" x14ac:dyDescent="0.25">
      <c r="M84"/>
      <c r="N84"/>
      <c r="O84"/>
      <c r="P84"/>
      <c r="Q84"/>
      <c r="R84"/>
      <c r="S84"/>
      <c r="T84"/>
      <c r="U84"/>
      <c r="V84"/>
      <c r="W84"/>
    </row>
    <row r="85" spans="13:23" ht="15" customHeight="1" x14ac:dyDescent="0.25">
      <c r="M85"/>
      <c r="N85"/>
      <c r="O85"/>
      <c r="P85"/>
      <c r="Q85"/>
      <c r="R85"/>
      <c r="S85"/>
      <c r="T85"/>
      <c r="U85"/>
      <c r="V85"/>
      <c r="W85"/>
    </row>
    <row r="86" spans="13:23" ht="15" customHeight="1" x14ac:dyDescent="0.25">
      <c r="M86"/>
      <c r="N86"/>
      <c r="O86"/>
      <c r="P86"/>
      <c r="Q86"/>
      <c r="R86"/>
      <c r="S86"/>
      <c r="T86"/>
      <c r="U86"/>
      <c r="V86"/>
      <c r="W86"/>
    </row>
    <row r="87" spans="13:23" ht="15" customHeight="1" x14ac:dyDescent="0.25">
      <c r="M87"/>
      <c r="N87"/>
      <c r="O87"/>
      <c r="P87"/>
      <c r="Q87"/>
      <c r="R87"/>
      <c r="S87"/>
      <c r="T87"/>
      <c r="U87"/>
      <c r="V87"/>
      <c r="W87"/>
    </row>
    <row r="88" spans="13:23" ht="15" customHeight="1" x14ac:dyDescent="0.25">
      <c r="M88"/>
      <c r="N88"/>
      <c r="O88"/>
      <c r="P88"/>
      <c r="Q88"/>
      <c r="R88"/>
      <c r="S88"/>
      <c r="T88"/>
      <c r="U88"/>
      <c r="V88"/>
      <c r="W88"/>
    </row>
    <row r="89" spans="13:23" ht="15" customHeight="1" x14ac:dyDescent="0.25">
      <c r="M89"/>
      <c r="N89"/>
      <c r="O89"/>
      <c r="P89"/>
      <c r="Q89"/>
      <c r="R89"/>
      <c r="S89"/>
      <c r="T89"/>
      <c r="U89"/>
      <c r="V89"/>
      <c r="W89"/>
    </row>
  </sheetData>
  <mergeCells count="1">
    <mergeCell ref="J1:K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120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2" ht="15" customHeight="1" x14ac:dyDescent="0.25">
      <c r="A1" s="7">
        <v>13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ht="15" customHeight="1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</row>
    <row r="6" spans="1:12" ht="15" customHeight="1" x14ac:dyDescent="0.25">
      <c r="A6" s="38" t="s">
        <v>2</v>
      </c>
      <c r="B6" s="29" t="s">
        <v>409</v>
      </c>
      <c r="C6" s="29"/>
      <c r="D6" s="29"/>
      <c r="E6" s="29"/>
      <c r="F6" s="29"/>
      <c r="G6" s="29"/>
      <c r="H6" s="29"/>
      <c r="I6" s="34"/>
      <c r="K6"/>
      <c r="L6"/>
    </row>
    <row r="7" spans="1:12" ht="15" customHeight="1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" customHeight="1" thickBot="1" x14ac:dyDescent="0.3">
      <c r="A8" s="5"/>
      <c r="B8" s="58"/>
      <c r="C8" s="58"/>
      <c r="D8" s="58"/>
      <c r="E8" s="58"/>
      <c r="F8" s="58"/>
      <c r="G8" s="58"/>
      <c r="H8" s="58"/>
      <c r="I8" s="34"/>
      <c r="K8"/>
      <c r="L8"/>
    </row>
    <row r="9" spans="1:12" ht="15" customHeight="1" x14ac:dyDescent="0.25">
      <c r="A9" s="41"/>
      <c r="B9" s="58"/>
      <c r="C9" s="58"/>
      <c r="D9" s="58"/>
      <c r="E9" s="58"/>
      <c r="F9" s="58"/>
      <c r="G9" s="58"/>
      <c r="H9" s="58"/>
      <c r="I9" s="34"/>
      <c r="K9"/>
      <c r="L9"/>
    </row>
    <row r="10" spans="1:12" ht="15" customHeight="1" x14ac:dyDescent="0.25">
      <c r="A10" s="38" t="s">
        <v>3</v>
      </c>
      <c r="B10" s="29" t="s">
        <v>414</v>
      </c>
      <c r="C10" s="29"/>
      <c r="D10" s="29"/>
      <c r="E10" s="29"/>
      <c r="F10" s="29"/>
      <c r="G10" s="58"/>
      <c r="H10" s="58"/>
      <c r="I10" s="34"/>
      <c r="K10"/>
      <c r="L10"/>
    </row>
    <row r="11" spans="1:12" ht="15" customHeight="1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58"/>
      <c r="H11" s="58"/>
      <c r="I11" s="34"/>
      <c r="K11"/>
      <c r="L11"/>
    </row>
    <row r="12" spans="1:12" ht="15" customHeight="1" thickBot="1" x14ac:dyDescent="0.3">
      <c r="A12" s="5"/>
      <c r="B12" s="29"/>
      <c r="C12" s="29"/>
      <c r="D12" s="29"/>
      <c r="E12" s="29"/>
      <c r="F12" s="29"/>
      <c r="G12" s="58"/>
      <c r="H12" s="58"/>
      <c r="I12" s="34"/>
      <c r="K12"/>
      <c r="L12"/>
    </row>
    <row r="13" spans="1:12" ht="15" customHeight="1" x14ac:dyDescent="0.25">
      <c r="A13" s="29"/>
      <c r="B13" s="58"/>
      <c r="C13" s="58"/>
      <c r="D13" s="58"/>
      <c r="E13" s="58"/>
      <c r="F13" s="58"/>
      <c r="G13" s="58"/>
      <c r="H13" s="58"/>
      <c r="I13" s="34"/>
      <c r="K13"/>
      <c r="L13"/>
    </row>
    <row r="14" spans="1:12" ht="15" customHeight="1" x14ac:dyDescent="0.25">
      <c r="A14" s="38" t="s">
        <v>4</v>
      </c>
      <c r="B14" s="29" t="s">
        <v>406</v>
      </c>
      <c r="C14" s="29"/>
      <c r="D14" s="29"/>
      <c r="E14" s="29"/>
      <c r="F14" s="29"/>
      <c r="G14" s="29"/>
      <c r="H14" s="29"/>
      <c r="I14" s="34"/>
      <c r="K14"/>
      <c r="L14"/>
    </row>
    <row r="15" spans="1:12" ht="15" customHeight="1" thickBot="1" x14ac:dyDescent="0.3">
      <c r="A15" s="9">
        <f>INDEX('Point Grid'!$C$8:$I$35,MATCH($A$1,'Point Grid'!$A$8:$A$35,0),MATCH(A14,'Point Grid'!$C$7:$I$7,0))</f>
        <v>0.5</v>
      </c>
      <c r="B15" s="29" t="s">
        <v>407</v>
      </c>
      <c r="C15" s="29"/>
      <c r="D15" s="29"/>
      <c r="E15" s="29"/>
      <c r="F15" s="29"/>
      <c r="G15" s="29"/>
      <c r="H15" s="29"/>
      <c r="I15" s="34"/>
      <c r="K15"/>
      <c r="L15"/>
    </row>
    <row r="16" spans="1:12" ht="15" customHeight="1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</row>
    <row r="18" spans="1:12" ht="15" customHeight="1" thickBot="1" x14ac:dyDescent="0.3">
      <c r="A18" s="35"/>
      <c r="B18" s="36"/>
      <c r="C18" s="36"/>
      <c r="D18" s="36"/>
      <c r="E18" s="36"/>
      <c r="F18" s="36"/>
      <c r="G18" s="36"/>
      <c r="H18" s="36"/>
      <c r="I18" s="37"/>
      <c r="K18"/>
      <c r="L18"/>
    </row>
    <row r="19" spans="1:12" ht="15" customHeight="1" x14ac:dyDescent="0.25">
      <c r="K19"/>
      <c r="L19"/>
    </row>
    <row r="20" spans="1:12" ht="15" customHeight="1" x14ac:dyDescent="0.25">
      <c r="K20"/>
      <c r="L20"/>
    </row>
    <row r="21" spans="1:12" ht="15" customHeight="1" x14ac:dyDescent="0.25">
      <c r="K21"/>
      <c r="L21"/>
    </row>
    <row r="22" spans="1:12" ht="15" customHeight="1" x14ac:dyDescent="0.25">
      <c r="K22"/>
      <c r="L22"/>
    </row>
    <row r="23" spans="1:12" ht="15" customHeight="1" x14ac:dyDescent="0.25">
      <c r="K23"/>
      <c r="L23"/>
    </row>
    <row r="24" spans="1:12" ht="15" customHeight="1" x14ac:dyDescent="0.25">
      <c r="K24"/>
      <c r="L24"/>
    </row>
    <row r="25" spans="1:12" ht="15" customHeight="1" x14ac:dyDescent="0.25">
      <c r="K25"/>
      <c r="L25"/>
    </row>
    <row r="26" spans="1:12" ht="15" customHeight="1" x14ac:dyDescent="0.25">
      <c r="K26"/>
      <c r="L26"/>
    </row>
    <row r="27" spans="1:12" ht="15" customHeight="1" x14ac:dyDescent="0.25">
      <c r="K27"/>
      <c r="L27"/>
    </row>
    <row r="28" spans="1:12" ht="15" customHeight="1" x14ac:dyDescent="0.25">
      <c r="K28"/>
      <c r="L28"/>
    </row>
    <row r="29" spans="1:12" ht="15" customHeight="1" x14ac:dyDescent="0.25">
      <c r="K29"/>
      <c r="L29"/>
    </row>
    <row r="30" spans="1:12" ht="15" customHeight="1" x14ac:dyDescent="0.25">
      <c r="K30"/>
      <c r="L30"/>
    </row>
    <row r="31" spans="1:12" ht="15" customHeight="1" x14ac:dyDescent="0.25">
      <c r="K31"/>
      <c r="L31"/>
    </row>
    <row r="32" spans="1:12" ht="15" customHeight="1" x14ac:dyDescent="0.25">
      <c r="K32"/>
      <c r="L32"/>
    </row>
    <row r="33" spans="11:12" ht="15" customHeight="1" x14ac:dyDescent="0.25">
      <c r="K33"/>
      <c r="L33"/>
    </row>
    <row r="34" spans="11:12" ht="15" customHeight="1" x14ac:dyDescent="0.25">
      <c r="K34"/>
      <c r="L34"/>
    </row>
    <row r="35" spans="11:12" ht="15" customHeight="1" x14ac:dyDescent="0.25">
      <c r="K35"/>
      <c r="L35"/>
    </row>
    <row r="36" spans="11:12" ht="15" customHeight="1" x14ac:dyDescent="0.25">
      <c r="K36"/>
      <c r="L36"/>
    </row>
    <row r="37" spans="11:12" ht="15" customHeight="1" x14ac:dyDescent="0.25">
      <c r="K37"/>
      <c r="L37"/>
    </row>
    <row r="38" spans="11:12" ht="15" customHeight="1" x14ac:dyDescent="0.25">
      <c r="K38"/>
      <c r="L38"/>
    </row>
    <row r="39" spans="11:12" ht="15" customHeight="1" x14ac:dyDescent="0.25">
      <c r="K39"/>
      <c r="L39"/>
    </row>
    <row r="40" spans="11:12" ht="15" customHeight="1" x14ac:dyDescent="0.25">
      <c r="K40"/>
      <c r="L40"/>
    </row>
    <row r="41" spans="11:12" ht="15" customHeight="1" x14ac:dyDescent="0.25">
      <c r="K41"/>
      <c r="L41"/>
    </row>
    <row r="42" spans="11:12" ht="15" customHeight="1" x14ac:dyDescent="0.25">
      <c r="K42"/>
      <c r="L42"/>
    </row>
    <row r="43" spans="11:12" ht="15" customHeight="1" x14ac:dyDescent="0.25">
      <c r="K43"/>
      <c r="L43"/>
    </row>
    <row r="44" spans="11:12" ht="15" customHeight="1" x14ac:dyDescent="0.25">
      <c r="K44"/>
      <c r="L44"/>
    </row>
    <row r="45" spans="11:12" ht="15" customHeight="1" x14ac:dyDescent="0.25">
      <c r="K45"/>
      <c r="L45"/>
    </row>
    <row r="46" spans="11:12" ht="15" customHeight="1" x14ac:dyDescent="0.25">
      <c r="K46"/>
      <c r="L46"/>
    </row>
    <row r="47" spans="11:12" ht="15" customHeight="1" x14ac:dyDescent="0.25">
      <c r="K47"/>
      <c r="L47"/>
    </row>
    <row r="48" spans="11:12" ht="15" customHeight="1" x14ac:dyDescent="0.25">
      <c r="K48"/>
      <c r="L48"/>
    </row>
    <row r="49" spans="11:12" ht="15" customHeight="1" x14ac:dyDescent="0.25">
      <c r="K49"/>
      <c r="L49"/>
    </row>
    <row r="50" spans="11:12" ht="15" customHeight="1" x14ac:dyDescent="0.25">
      <c r="K50"/>
      <c r="L50"/>
    </row>
    <row r="51" spans="11:12" ht="15" customHeight="1" x14ac:dyDescent="0.25">
      <c r="K51"/>
      <c r="L51"/>
    </row>
    <row r="52" spans="11:12" ht="15" customHeight="1" x14ac:dyDescent="0.25">
      <c r="K52"/>
      <c r="L52"/>
    </row>
    <row r="53" spans="11:12" ht="15" customHeight="1" x14ac:dyDescent="0.25">
      <c r="K53"/>
      <c r="L53"/>
    </row>
    <row r="54" spans="11:12" ht="15" customHeight="1" x14ac:dyDescent="0.25">
      <c r="K54"/>
      <c r="L54"/>
    </row>
    <row r="55" spans="11:12" ht="15" customHeight="1" x14ac:dyDescent="0.25">
      <c r="K55"/>
      <c r="L55"/>
    </row>
    <row r="56" spans="11:12" ht="15" customHeight="1" x14ac:dyDescent="0.25">
      <c r="K56"/>
      <c r="L56"/>
    </row>
    <row r="57" spans="11:12" ht="15" customHeight="1" x14ac:dyDescent="0.25">
      <c r="K57"/>
      <c r="L57"/>
    </row>
    <row r="58" spans="11:12" ht="15" customHeight="1" x14ac:dyDescent="0.25">
      <c r="K58"/>
      <c r="L58"/>
    </row>
    <row r="59" spans="11:12" ht="15" customHeight="1" x14ac:dyDescent="0.25">
      <c r="K59"/>
      <c r="L59"/>
    </row>
    <row r="60" spans="11:12" ht="15" customHeight="1" x14ac:dyDescent="0.25">
      <c r="K60"/>
      <c r="L60"/>
    </row>
    <row r="61" spans="11:12" ht="15" customHeight="1" x14ac:dyDescent="0.25">
      <c r="K61"/>
      <c r="L61"/>
    </row>
    <row r="62" spans="11:12" ht="15" customHeight="1" x14ac:dyDescent="0.25">
      <c r="K62"/>
      <c r="L62"/>
    </row>
    <row r="63" spans="11:12" ht="15" customHeight="1" x14ac:dyDescent="0.25">
      <c r="K63"/>
      <c r="L63"/>
    </row>
    <row r="64" spans="11:12" ht="15" customHeight="1" x14ac:dyDescent="0.25">
      <c r="K64"/>
      <c r="L64"/>
    </row>
    <row r="65" spans="11:12" ht="15" customHeight="1" x14ac:dyDescent="0.25">
      <c r="K65"/>
      <c r="L65"/>
    </row>
    <row r="66" spans="11:12" ht="15" customHeight="1" x14ac:dyDescent="0.25">
      <c r="K66"/>
      <c r="L66"/>
    </row>
    <row r="67" spans="11:12" ht="15" customHeight="1" x14ac:dyDescent="0.25">
      <c r="K67"/>
      <c r="L67"/>
    </row>
    <row r="68" spans="11:12" ht="15" customHeight="1" x14ac:dyDescent="0.25">
      <c r="K68"/>
      <c r="L68"/>
    </row>
    <row r="69" spans="11:12" ht="15" customHeight="1" x14ac:dyDescent="0.25">
      <c r="K69"/>
      <c r="L69"/>
    </row>
    <row r="70" spans="11:12" ht="15" customHeight="1" x14ac:dyDescent="0.25">
      <c r="K70"/>
      <c r="L70"/>
    </row>
    <row r="71" spans="11:12" ht="15" customHeight="1" x14ac:dyDescent="0.25">
      <c r="K71"/>
      <c r="L71"/>
    </row>
    <row r="72" spans="11:12" ht="15" customHeight="1" x14ac:dyDescent="0.25">
      <c r="K72"/>
      <c r="L72"/>
    </row>
    <row r="73" spans="11:12" ht="15" customHeight="1" x14ac:dyDescent="0.25">
      <c r="K73"/>
      <c r="L73"/>
    </row>
    <row r="74" spans="11:12" ht="15" customHeight="1" x14ac:dyDescent="0.25">
      <c r="K74"/>
      <c r="L74"/>
    </row>
    <row r="75" spans="11:12" ht="15" customHeight="1" x14ac:dyDescent="0.25">
      <c r="K75"/>
      <c r="L75"/>
    </row>
    <row r="76" spans="11:12" ht="15" customHeight="1" x14ac:dyDescent="0.25">
      <c r="K76"/>
      <c r="L76"/>
    </row>
    <row r="77" spans="11:12" ht="15" customHeight="1" x14ac:dyDescent="0.25">
      <c r="K77"/>
      <c r="L77"/>
    </row>
    <row r="78" spans="11:12" ht="15" customHeight="1" x14ac:dyDescent="0.25">
      <c r="K78"/>
      <c r="L78"/>
    </row>
    <row r="79" spans="11:12" ht="15" customHeight="1" x14ac:dyDescent="0.25">
      <c r="K79"/>
      <c r="L79"/>
    </row>
    <row r="80" spans="11:12" ht="15" customHeight="1" x14ac:dyDescent="0.25">
      <c r="K80"/>
      <c r="L80"/>
    </row>
    <row r="81" spans="11:12" ht="15" customHeight="1" x14ac:dyDescent="0.25">
      <c r="K81"/>
      <c r="L81"/>
    </row>
    <row r="82" spans="11:12" ht="15" customHeight="1" x14ac:dyDescent="0.25">
      <c r="K82"/>
      <c r="L82"/>
    </row>
    <row r="83" spans="11:12" ht="15" customHeight="1" x14ac:dyDescent="0.25">
      <c r="K83"/>
      <c r="L83"/>
    </row>
    <row r="84" spans="11:12" ht="15" customHeight="1" x14ac:dyDescent="0.25">
      <c r="K84"/>
      <c r="L84"/>
    </row>
    <row r="85" spans="11:12" ht="15" customHeight="1" x14ac:dyDescent="0.25">
      <c r="K85"/>
      <c r="L85"/>
    </row>
    <row r="86" spans="11:12" ht="15" customHeight="1" x14ac:dyDescent="0.25">
      <c r="K86"/>
      <c r="L86"/>
    </row>
    <row r="87" spans="11:12" ht="15" customHeight="1" x14ac:dyDescent="0.25">
      <c r="K87"/>
      <c r="L87"/>
    </row>
    <row r="88" spans="11:12" ht="15" customHeight="1" x14ac:dyDescent="0.25">
      <c r="K88"/>
      <c r="L88"/>
    </row>
    <row r="89" spans="11:12" ht="15" customHeight="1" x14ac:dyDescent="0.25">
      <c r="K89"/>
      <c r="L89"/>
    </row>
    <row r="90" spans="11:12" ht="15" customHeight="1" x14ac:dyDescent="0.25">
      <c r="K90"/>
      <c r="L90"/>
    </row>
    <row r="91" spans="11:12" ht="15" customHeight="1" x14ac:dyDescent="0.25">
      <c r="K91"/>
      <c r="L91"/>
    </row>
    <row r="92" spans="11:12" ht="15" customHeight="1" x14ac:dyDescent="0.25">
      <c r="K92"/>
      <c r="L92"/>
    </row>
    <row r="93" spans="11:12" ht="15" customHeight="1" x14ac:dyDescent="0.25">
      <c r="K93"/>
      <c r="L93"/>
    </row>
    <row r="94" spans="11:12" ht="15" customHeight="1" x14ac:dyDescent="0.25">
      <c r="K94"/>
      <c r="L94"/>
    </row>
    <row r="95" spans="11:12" ht="15" customHeight="1" x14ac:dyDescent="0.25">
      <c r="K95"/>
      <c r="L95"/>
    </row>
    <row r="96" spans="11:12" ht="15" customHeight="1" x14ac:dyDescent="0.25">
      <c r="K96"/>
      <c r="L96"/>
    </row>
    <row r="97" spans="11:12" ht="15" customHeight="1" x14ac:dyDescent="0.25">
      <c r="K97"/>
      <c r="L97"/>
    </row>
    <row r="98" spans="11:12" ht="15" customHeight="1" x14ac:dyDescent="0.25">
      <c r="K98"/>
      <c r="L98"/>
    </row>
    <row r="99" spans="11:12" ht="15" customHeight="1" x14ac:dyDescent="0.25">
      <c r="K99"/>
      <c r="L99"/>
    </row>
    <row r="100" spans="11:12" ht="15" customHeight="1" x14ac:dyDescent="0.25">
      <c r="K100"/>
      <c r="L100"/>
    </row>
    <row r="101" spans="11:12" ht="15" customHeight="1" x14ac:dyDescent="0.25">
      <c r="K101"/>
      <c r="L101"/>
    </row>
    <row r="102" spans="11:12" ht="15" customHeight="1" x14ac:dyDescent="0.25">
      <c r="K102"/>
      <c r="L102"/>
    </row>
    <row r="103" spans="11:12" ht="15" customHeight="1" x14ac:dyDescent="0.25">
      <c r="K103"/>
      <c r="L103"/>
    </row>
    <row r="104" spans="11:12" ht="15" customHeight="1" x14ac:dyDescent="0.25">
      <c r="K104"/>
      <c r="L104"/>
    </row>
    <row r="105" spans="11:12" ht="15" customHeight="1" x14ac:dyDescent="0.25">
      <c r="K105"/>
      <c r="L105"/>
    </row>
    <row r="106" spans="11:12" ht="15" customHeight="1" x14ac:dyDescent="0.25">
      <c r="K106"/>
      <c r="L106"/>
    </row>
    <row r="107" spans="11:12" ht="15" customHeight="1" x14ac:dyDescent="0.25">
      <c r="K107"/>
      <c r="L107"/>
    </row>
    <row r="108" spans="11:12" ht="15" customHeight="1" x14ac:dyDescent="0.25">
      <c r="K108"/>
      <c r="L108"/>
    </row>
    <row r="109" spans="11:12" ht="15" customHeight="1" x14ac:dyDescent="0.25">
      <c r="K109"/>
      <c r="L109"/>
    </row>
    <row r="110" spans="11:12" ht="15" customHeight="1" x14ac:dyDescent="0.25">
      <c r="K110"/>
      <c r="L110"/>
    </row>
    <row r="111" spans="11:12" ht="15" customHeight="1" x14ac:dyDescent="0.25">
      <c r="K111"/>
      <c r="L111"/>
    </row>
    <row r="112" spans="11:12" ht="15" customHeight="1" x14ac:dyDescent="0.25">
      <c r="K112"/>
      <c r="L112"/>
    </row>
    <row r="113" spans="11:12" ht="15" customHeight="1" x14ac:dyDescent="0.25">
      <c r="K113"/>
      <c r="L113"/>
    </row>
    <row r="114" spans="11:12" ht="15" customHeight="1" x14ac:dyDescent="0.25">
      <c r="K114"/>
      <c r="L114"/>
    </row>
    <row r="115" spans="11:12" ht="15" customHeight="1" x14ac:dyDescent="0.25">
      <c r="K115"/>
      <c r="L115"/>
    </row>
    <row r="116" spans="11:12" ht="15" customHeight="1" x14ac:dyDescent="0.25">
      <c r="K116"/>
      <c r="L116"/>
    </row>
    <row r="117" spans="11:12" ht="15" customHeight="1" x14ac:dyDescent="0.25">
      <c r="K117"/>
      <c r="L117"/>
    </row>
    <row r="118" spans="11:12" ht="15" customHeight="1" x14ac:dyDescent="0.25">
      <c r="K118"/>
      <c r="L118"/>
    </row>
    <row r="119" spans="11:12" ht="15" customHeight="1" x14ac:dyDescent="0.25">
      <c r="K119"/>
      <c r="L119"/>
    </row>
    <row r="120" spans="11:12" ht="15" customHeight="1" x14ac:dyDescent="0.25">
      <c r="K120"/>
      <c r="L120"/>
    </row>
  </sheetData>
  <mergeCells count="1">
    <mergeCell ref="H1:I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Z110"/>
  <sheetViews>
    <sheetView workbookViewId="0"/>
  </sheetViews>
  <sheetFormatPr defaultColWidth="9.140625" defaultRowHeight="15" x14ac:dyDescent="0.25"/>
  <cols>
    <col min="1" max="1" width="8.7109375" style="32" customWidth="1"/>
    <col min="2" max="10" width="9.140625" style="32" customWidth="1"/>
    <col min="11" max="11" width="15" style="32" customWidth="1"/>
    <col min="12" max="12" width="5" style="32" customWidth="1"/>
    <col min="13" max="16384" width="9.140625" style="32"/>
  </cols>
  <sheetData>
    <row r="1" spans="1:26" ht="15" customHeight="1" x14ac:dyDescent="0.25">
      <c r="A1" s="7">
        <v>14</v>
      </c>
      <c r="B1" s="47" t="s">
        <v>12</v>
      </c>
      <c r="C1" s="31"/>
      <c r="D1" s="31"/>
      <c r="E1" s="31"/>
      <c r="F1" s="31"/>
      <c r="G1" s="31"/>
      <c r="H1" s="31"/>
      <c r="I1" s="31"/>
      <c r="J1" s="4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29"/>
      <c r="J2" s="41"/>
      <c r="K2" s="29"/>
      <c r="L2" s="34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38" t="s">
        <v>2</v>
      </c>
      <c r="B6" s="102" t="s">
        <v>421</v>
      </c>
      <c r="C6" s="102"/>
      <c r="D6" s="102"/>
      <c r="E6" s="102"/>
      <c r="F6" s="102"/>
      <c r="G6" s="102"/>
      <c r="H6" s="29"/>
      <c r="I6" s="102"/>
      <c r="J6" s="102"/>
      <c r="K6" s="254">
        <v>2027</v>
      </c>
      <c r="L6" s="34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thickBot="1" x14ac:dyDescent="0.3">
      <c r="A7" s="9">
        <f>INDEX('Point Grid'!$C$8:$I$35,MATCH($A$1,'Point Grid'!$A$8:$A$35,0),MATCH(A6,'Point Grid'!$C$7:$I$7,0))</f>
        <v>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34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thickBot="1" x14ac:dyDescent="0.3">
      <c r="A8" s="5"/>
      <c r="B8" s="256" t="s">
        <v>422</v>
      </c>
      <c r="C8" s="59"/>
      <c r="D8" s="255" t="s">
        <v>423</v>
      </c>
      <c r="E8" s="102"/>
      <c r="F8" s="102"/>
      <c r="G8" s="102"/>
      <c r="H8" s="102"/>
      <c r="I8" s="102"/>
      <c r="J8" s="102"/>
      <c r="K8" s="102"/>
      <c r="L8" s="34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4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3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41"/>
      <c r="B10" s="103" t="s">
        <v>424</v>
      </c>
      <c r="C10" s="104"/>
      <c r="D10" s="216"/>
      <c r="E10" s="216">
        <v>40000</v>
      </c>
      <c r="F10" s="102"/>
      <c r="G10" s="102"/>
      <c r="H10" s="102"/>
      <c r="I10" s="102"/>
      <c r="J10" s="102"/>
      <c r="K10" s="102"/>
      <c r="L10" s="34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41"/>
      <c r="B11" s="106" t="s">
        <v>425</v>
      </c>
      <c r="C11" s="107"/>
      <c r="D11" s="150"/>
      <c r="E11" s="150">
        <v>160000</v>
      </c>
      <c r="F11" s="102"/>
      <c r="G11" s="102"/>
      <c r="H11" s="102"/>
      <c r="I11" s="102"/>
      <c r="J11" s="102"/>
      <c r="K11" s="102"/>
      <c r="L11" s="34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41"/>
      <c r="B12" s="119" t="s">
        <v>426</v>
      </c>
      <c r="C12" s="120"/>
      <c r="D12" s="149"/>
      <c r="E12" s="149">
        <v>50400</v>
      </c>
      <c r="F12" s="102"/>
      <c r="G12" s="102"/>
      <c r="H12" s="102"/>
      <c r="I12" s="102"/>
      <c r="J12" s="102"/>
      <c r="K12" s="102"/>
      <c r="L12" s="34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41"/>
      <c r="B13" s="106" t="s">
        <v>427</v>
      </c>
      <c r="C13" s="107"/>
      <c r="D13" s="150"/>
      <c r="E13" s="150">
        <v>206400</v>
      </c>
      <c r="F13" s="102"/>
      <c r="G13" s="102"/>
      <c r="H13" s="102"/>
      <c r="I13" s="102"/>
      <c r="J13" s="102"/>
      <c r="K13" s="102"/>
      <c r="L13" s="34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41"/>
      <c r="B14" s="119" t="s">
        <v>428</v>
      </c>
      <c r="C14" s="120"/>
      <c r="D14" s="149"/>
      <c r="E14" s="149">
        <v>60000</v>
      </c>
      <c r="F14" s="102"/>
      <c r="G14" s="102"/>
      <c r="H14" s="102"/>
      <c r="I14" s="102"/>
      <c r="J14" s="102"/>
      <c r="K14" s="102"/>
      <c r="L14" s="3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41"/>
      <c r="B15" s="106" t="s">
        <v>429</v>
      </c>
      <c r="C15" s="107"/>
      <c r="D15" s="150"/>
      <c r="E15" s="150">
        <v>38800</v>
      </c>
      <c r="F15" s="102"/>
      <c r="G15" s="102"/>
      <c r="H15" s="102"/>
      <c r="I15" s="102"/>
      <c r="J15" s="102"/>
      <c r="K15" s="102"/>
      <c r="L15" s="34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41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34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41"/>
      <c r="B17" s="103" t="s">
        <v>430</v>
      </c>
      <c r="C17" s="104"/>
      <c r="D17" s="216"/>
      <c r="E17" s="216">
        <v>20000</v>
      </c>
      <c r="F17" s="102"/>
      <c r="G17" s="102"/>
      <c r="H17" s="102"/>
      <c r="I17" s="102"/>
      <c r="J17" s="102"/>
      <c r="K17" s="102"/>
      <c r="L17" s="34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41"/>
      <c r="B18" s="106" t="s">
        <v>431</v>
      </c>
      <c r="C18" s="107"/>
      <c r="D18" s="150"/>
      <c r="E18" s="150">
        <v>100000</v>
      </c>
      <c r="F18" s="102"/>
      <c r="G18" s="102"/>
      <c r="H18" s="102"/>
      <c r="I18" s="102"/>
      <c r="J18" s="102"/>
      <c r="K18" s="102"/>
      <c r="L18" s="34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x14ac:dyDescent="0.25">
      <c r="A19" s="4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34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x14ac:dyDescent="0.25">
      <c r="A20" s="41"/>
      <c r="B20" s="113" t="s">
        <v>432</v>
      </c>
      <c r="C20" s="114"/>
      <c r="D20" s="114"/>
      <c r="E20" s="114"/>
      <c r="F20" s="114"/>
      <c r="G20" s="114"/>
      <c r="H20" s="157"/>
      <c r="I20" s="157">
        <v>10000</v>
      </c>
      <c r="J20" s="102"/>
      <c r="K20" s="102"/>
      <c r="L20" s="34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41"/>
      <c r="B21" s="58"/>
      <c r="C21" s="58"/>
      <c r="D21" s="58"/>
      <c r="E21" s="58"/>
      <c r="F21" s="58"/>
      <c r="G21" s="58"/>
      <c r="H21" s="58"/>
      <c r="I21" s="58"/>
      <c r="J21" s="58"/>
      <c r="K21" s="102"/>
      <c r="L21" s="34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41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34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x14ac:dyDescent="0.25">
      <c r="A23" s="41"/>
      <c r="B23" s="215" t="s">
        <v>433</v>
      </c>
      <c r="C23" s="102"/>
      <c r="D23" s="102"/>
      <c r="E23" s="102"/>
      <c r="F23" s="102"/>
      <c r="G23" s="102"/>
      <c r="H23" s="102"/>
      <c r="I23" s="102"/>
      <c r="J23" s="102"/>
      <c r="K23" s="102"/>
      <c r="L23" s="34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x14ac:dyDescent="0.25">
      <c r="A24" s="41"/>
      <c r="B24" s="213" t="s">
        <v>434</v>
      </c>
      <c r="C24" s="114" t="s">
        <v>435</v>
      </c>
      <c r="D24" s="114"/>
      <c r="E24" s="114"/>
      <c r="F24" s="114"/>
      <c r="G24" s="114"/>
      <c r="H24" s="114"/>
      <c r="I24" s="114"/>
      <c r="J24" s="157"/>
      <c r="K24" s="102"/>
      <c r="L24" s="3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x14ac:dyDescent="0.25">
      <c r="A25" s="41"/>
      <c r="B25" s="211" t="s">
        <v>232</v>
      </c>
      <c r="C25" s="120" t="s">
        <v>436</v>
      </c>
      <c r="D25" s="120"/>
      <c r="E25" s="120"/>
      <c r="F25" s="120"/>
      <c r="G25" s="120"/>
      <c r="H25" s="120"/>
      <c r="I25" s="120"/>
      <c r="J25" s="149"/>
      <c r="K25" s="102"/>
      <c r="L25" s="34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41"/>
      <c r="B26" s="211" t="s">
        <v>437</v>
      </c>
      <c r="C26" s="120" t="s">
        <v>438</v>
      </c>
      <c r="D26" s="120"/>
      <c r="E26" s="120"/>
      <c r="F26" s="120"/>
      <c r="G26" s="120"/>
      <c r="H26" s="120"/>
      <c r="I26" s="120"/>
      <c r="J26" s="149"/>
      <c r="K26" s="102"/>
      <c r="L26" s="34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x14ac:dyDescent="0.25">
      <c r="A27" s="41"/>
      <c r="B27" s="108" t="s">
        <v>439</v>
      </c>
      <c r="C27" s="107" t="s">
        <v>440</v>
      </c>
      <c r="D27" s="107"/>
      <c r="E27" s="107"/>
      <c r="F27" s="107"/>
      <c r="G27" s="107"/>
      <c r="H27" s="107"/>
      <c r="I27" s="107"/>
      <c r="J27" s="150"/>
      <c r="K27" s="102"/>
      <c r="L27" s="34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x14ac:dyDescent="0.25">
      <c r="A28" s="41"/>
      <c r="B28" s="211" t="s">
        <v>441</v>
      </c>
      <c r="C28" s="120" t="s">
        <v>442</v>
      </c>
      <c r="D28" s="120"/>
      <c r="E28" s="120"/>
      <c r="F28" s="120"/>
      <c r="G28" s="120"/>
      <c r="H28" s="120"/>
      <c r="I28" s="120"/>
      <c r="J28" s="149"/>
      <c r="K28" s="102"/>
      <c r="L28" s="34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41"/>
      <c r="B29" s="108" t="s">
        <v>443</v>
      </c>
      <c r="C29" s="107" t="s">
        <v>233</v>
      </c>
      <c r="D29" s="107"/>
      <c r="E29" s="107"/>
      <c r="F29" s="107"/>
      <c r="G29" s="107"/>
      <c r="H29" s="107"/>
      <c r="I29" s="107"/>
      <c r="J29" s="150"/>
      <c r="K29" s="102"/>
      <c r="L29" s="34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4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34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x14ac:dyDescent="0.25">
      <c r="A31" s="38" t="s">
        <v>3</v>
      </c>
      <c r="B31" s="29" t="s">
        <v>234</v>
      </c>
      <c r="C31" s="29"/>
      <c r="D31" s="29"/>
      <c r="E31" s="29"/>
      <c r="F31" s="29"/>
      <c r="G31" s="29"/>
      <c r="H31" s="29"/>
      <c r="I31" s="29"/>
      <c r="J31" s="29"/>
      <c r="K31" s="29"/>
      <c r="L31" s="34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9">
        <f>INDEX('Point Grid'!$C$8:$I$35,MATCH($A$1,'Point Grid'!$A$8:$A$35,0),MATCH(A31,'Point Grid'!$C$7:$I$7,0))</f>
        <v>0.5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34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thickBot="1" x14ac:dyDescent="0.3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4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x14ac:dyDescent="0.25">
      <c r="A34" s="3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x14ac:dyDescent="0.25">
      <c r="A35" s="38" t="s">
        <v>4</v>
      </c>
      <c r="B35" s="29" t="s">
        <v>235</v>
      </c>
      <c r="C35" s="29"/>
      <c r="D35" s="29"/>
      <c r="E35" s="29"/>
      <c r="F35" s="29"/>
      <c r="G35" s="29"/>
      <c r="H35" s="29"/>
      <c r="I35" s="29"/>
      <c r="J35" s="29"/>
      <c r="K35" s="29"/>
      <c r="L35" s="34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thickBot="1" x14ac:dyDescent="0.3">
      <c r="A36" s="9">
        <f>INDEX('Point Grid'!$C$8:$I$35,MATCH($A$1,'Point Grid'!$A$8:$A$35,0),MATCH(A35,'Point Grid'!$C$7:$I$7,0))</f>
        <v>0.75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34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thickBot="1" x14ac:dyDescent="0.3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4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34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thickBot="1" x14ac:dyDescent="0.3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37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4:26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4:26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4:26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4:26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4:26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4:26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4:26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4:26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4:26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4:26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4:26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4:26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4:26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4:26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4:26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4:26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4:26" ht="15" customHeight="1" x14ac:dyDescent="0.25"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4:26" ht="15" customHeight="1" x14ac:dyDescent="0.25"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4:26" ht="15" customHeight="1" x14ac:dyDescent="0.25"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4:26" ht="15" customHeight="1" x14ac:dyDescent="0.25"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4:26" ht="15" customHeight="1" x14ac:dyDescent="0.25"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4:26" ht="15" customHeight="1" x14ac:dyDescent="0.25"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4:26" ht="15" customHeight="1" x14ac:dyDescent="0.25"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4:26" ht="15" customHeight="1" x14ac:dyDescent="0.25"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4:26" ht="15" customHeight="1" x14ac:dyDescent="0.25"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4:26" ht="15" customHeight="1" x14ac:dyDescent="0.25"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4:26" ht="15" customHeight="1" x14ac:dyDescent="0.25"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4:26" ht="15" customHeight="1" x14ac:dyDescent="0.25"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4:26" ht="15" customHeight="1" x14ac:dyDescent="0.25"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4:26" ht="15" customHeight="1" x14ac:dyDescent="0.25"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4:26" ht="15" customHeight="1" x14ac:dyDescent="0.25"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4:26" ht="15" customHeight="1" x14ac:dyDescent="0.25"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4:26" ht="15" customHeight="1" x14ac:dyDescent="0.25"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4:26" ht="15" customHeight="1" x14ac:dyDescent="0.25"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4:26" ht="15" customHeight="1" x14ac:dyDescent="0.25"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4:26" ht="15" customHeight="1" x14ac:dyDescent="0.25"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4:26" ht="15" customHeight="1" x14ac:dyDescent="0.25"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4:26" ht="15" customHeight="1" x14ac:dyDescent="0.25"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4:26" ht="15" customHeight="1" x14ac:dyDescent="0.25"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4:26" ht="15" customHeight="1" x14ac:dyDescent="0.25"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4:26" ht="15" customHeight="1" x14ac:dyDescent="0.25"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4:26" ht="15" customHeight="1" x14ac:dyDescent="0.25"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4:26" ht="15" customHeight="1" x14ac:dyDescent="0.25"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4:26" ht="15" customHeight="1" x14ac:dyDescent="0.25"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4:26" ht="15" customHeight="1" x14ac:dyDescent="0.25"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4:26" ht="15" customHeight="1" x14ac:dyDescent="0.25"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4:26" ht="15" customHeight="1" x14ac:dyDescent="0.25"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4:26" ht="15" customHeight="1" x14ac:dyDescent="0.25"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4:26" ht="15" customHeight="1" x14ac:dyDescent="0.25"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4:26" ht="15" customHeight="1" x14ac:dyDescent="0.25"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4:26" ht="15" customHeight="1" x14ac:dyDescent="0.25"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4:26" ht="15" customHeight="1" x14ac:dyDescent="0.25"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4:26" ht="15" customHeight="1" x14ac:dyDescent="0.25"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4:26" ht="15" customHeight="1" x14ac:dyDescent="0.25"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4:26" ht="15" customHeight="1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4:26" ht="15" customHeight="1" x14ac:dyDescent="0.25"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4:26" ht="15" customHeight="1" x14ac:dyDescent="0.25"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4:26" ht="15" customHeight="1" x14ac:dyDescent="0.25"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4:26" ht="15" customHeight="1" x14ac:dyDescent="0.25"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4:26" ht="15" customHeight="1" x14ac:dyDescent="0.25"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4:26" ht="15" customHeight="1" x14ac:dyDescent="0.25"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4:26" ht="15" customHeight="1" x14ac:dyDescent="0.25">
      <c r="N110"/>
      <c r="O110"/>
      <c r="P110"/>
      <c r="Q110"/>
      <c r="R110"/>
      <c r="S110"/>
      <c r="T110"/>
      <c r="U110"/>
      <c r="V110"/>
      <c r="W110"/>
      <c r="X110"/>
      <c r="Y110"/>
      <c r="Z110"/>
    </row>
  </sheetData>
  <mergeCells count="1">
    <mergeCell ref="K1:L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4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140625" style="32" customWidth="1"/>
    <col min="9" max="16384" width="9.140625" style="32"/>
  </cols>
  <sheetData>
    <row r="1" spans="1:22" x14ac:dyDescent="0.25">
      <c r="A1" s="7">
        <v>15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  <c r="T1"/>
      <c r="U1"/>
      <c r="V1"/>
    </row>
    <row r="2" spans="1:22" x14ac:dyDescent="0.25">
      <c r="A2" s="33"/>
      <c r="B2" s="29"/>
      <c r="C2" s="29"/>
      <c r="D2" s="29"/>
      <c r="E2" s="29"/>
      <c r="F2" s="41"/>
      <c r="G2" s="41"/>
      <c r="H2" s="29"/>
      <c r="I2" s="34"/>
      <c r="K2"/>
      <c r="L2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Grid'!B:B,MATCH($A$1,'Point Grid'!A:A,0))</f>
        <v>1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</row>
    <row r="6" spans="1:22" x14ac:dyDescent="0.25">
      <c r="A6" s="38" t="s">
        <v>2</v>
      </c>
      <c r="B6" s="29" t="s">
        <v>230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</row>
    <row r="7" spans="1:22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</row>
    <row r="8" spans="1:22" ht="15.75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</row>
    <row r="9" spans="1:22" x14ac:dyDescent="0.25">
      <c r="A9" s="41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  <c r="T9"/>
      <c r="U9"/>
      <c r="V9"/>
    </row>
    <row r="10" spans="1:22" x14ac:dyDescent="0.25">
      <c r="A10" s="38" t="s">
        <v>3</v>
      </c>
      <c r="B10" s="29" t="s">
        <v>231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</row>
    <row r="11" spans="1:22" ht="15.75" thickBot="1" x14ac:dyDescent="0.3">
      <c r="A11" s="9">
        <f>INDEX('Point Grid'!$C$8:$I$35,MATCH($A$1,'Point Grid'!$A$8:$A$35,0),MATCH(A10,'Point Grid'!$C$7:$I$7,0))</f>
        <v>0.5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</row>
    <row r="12" spans="1:22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25">
      <c r="A13" s="33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</row>
    <row r="14" spans="1:22" ht="15.75" thickBot="1" x14ac:dyDescent="0.3">
      <c r="A14" s="42"/>
      <c r="B14" s="42"/>
      <c r="C14" s="42"/>
      <c r="D14" s="42"/>
      <c r="E14" s="42"/>
      <c r="F14" s="42"/>
      <c r="G14" s="42"/>
      <c r="H14" s="42"/>
      <c r="I14" s="37"/>
      <c r="K14"/>
      <c r="L14"/>
      <c r="M14"/>
      <c r="N14"/>
      <c r="O14"/>
      <c r="P14"/>
      <c r="Q14"/>
      <c r="R14"/>
      <c r="S14"/>
      <c r="T14"/>
      <c r="U14"/>
      <c r="V14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34"/>
  <sheetViews>
    <sheetView workbookViewId="0"/>
  </sheetViews>
  <sheetFormatPr defaultColWidth="9.140625" defaultRowHeight="15" x14ac:dyDescent="0.25"/>
  <cols>
    <col min="1" max="1" width="8.7109375" style="32" customWidth="1"/>
    <col min="2" max="2" width="24.7109375" style="32" customWidth="1"/>
    <col min="3" max="4" width="9.42578125" style="32" customWidth="1"/>
    <col min="5" max="5" width="20.7109375" style="32" customWidth="1"/>
    <col min="6" max="13" width="9.42578125" style="32" customWidth="1"/>
    <col min="14" max="14" width="10.7109375" style="32" customWidth="1"/>
    <col min="15" max="15" width="9.140625" style="32"/>
    <col min="16" max="16" width="24.7109375" style="32" customWidth="1"/>
    <col min="17" max="17" width="9.140625" style="32"/>
    <col min="18" max="18" width="9.140625" style="32" customWidth="1"/>
    <col min="19" max="16384" width="9.140625" style="32"/>
  </cols>
  <sheetData>
    <row r="1" spans="1:35" x14ac:dyDescent="0.25">
      <c r="A1" s="7">
        <v>16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31"/>
      <c r="L1" s="280" t="s">
        <v>30</v>
      </c>
      <c r="M1" s="283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4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x14ac:dyDescent="0.25">
      <c r="A4" s="9">
        <f>INDEX('Point Grid'!B:B,MATCH($A$1,'Point Grid'!A:A,0))</f>
        <v>1.5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3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34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x14ac:dyDescent="0.25">
      <c r="A6" s="38" t="s">
        <v>2</v>
      </c>
      <c r="B6" s="29" t="s">
        <v>450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34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34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4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customHeight="1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34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x14ac:dyDescent="0.25">
      <c r="A10" s="38" t="s">
        <v>3</v>
      </c>
      <c r="B10" s="90" t="s">
        <v>468</v>
      </c>
      <c r="C10" s="90"/>
      <c r="D10" s="90"/>
      <c r="E10" s="90"/>
      <c r="F10" s="90"/>
      <c r="G10" s="90"/>
      <c r="H10" s="90"/>
      <c r="I10" s="90"/>
      <c r="J10" s="90"/>
      <c r="K10" s="29"/>
      <c r="L10" s="29"/>
      <c r="M10" s="3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.75" thickBot="1" x14ac:dyDescent="0.3">
      <c r="A11" s="9">
        <f>INDEX('Point Grid'!$C$8:$I$35,MATCH($A$1,'Point Grid'!$A$8:$A$35,0),MATCH(A10,'Point Grid'!$C$7:$I$7,0))</f>
        <v>1</v>
      </c>
      <c r="B11" s="90" t="s">
        <v>469</v>
      </c>
      <c r="C11" s="90"/>
      <c r="D11" s="90"/>
      <c r="E11" s="90"/>
      <c r="F11" s="90"/>
      <c r="G11" s="90"/>
      <c r="H11" s="90"/>
      <c r="I11" s="90"/>
      <c r="J11" s="90"/>
      <c r="K11" s="29"/>
      <c r="L11" s="29"/>
      <c r="M11" s="3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.75" thickBot="1" x14ac:dyDescent="0.3">
      <c r="A12" s="5"/>
      <c r="B12" s="90"/>
      <c r="C12" s="90"/>
      <c r="D12" s="90"/>
      <c r="E12" s="90"/>
      <c r="F12" s="90"/>
      <c r="G12" s="90"/>
      <c r="H12" s="90"/>
      <c r="I12" s="90"/>
      <c r="J12" s="90"/>
      <c r="K12" s="29"/>
      <c r="L12" s="29"/>
      <c r="M12" s="34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x14ac:dyDescent="0.25">
      <c r="A13" s="33"/>
      <c r="B13" s="90"/>
      <c r="C13" s="90"/>
      <c r="D13" s="90"/>
      <c r="E13" s="90"/>
      <c r="F13" s="90"/>
      <c r="G13" s="90"/>
      <c r="H13" s="90" t="s">
        <v>451</v>
      </c>
      <c r="I13" s="90"/>
      <c r="J13" s="90"/>
      <c r="K13" s="29"/>
      <c r="L13" s="29"/>
      <c r="M13" s="34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x14ac:dyDescent="0.25">
      <c r="A14" s="33"/>
      <c r="B14" s="260" t="s">
        <v>452</v>
      </c>
      <c r="C14" s="261" t="s">
        <v>84</v>
      </c>
      <c r="D14" s="90"/>
      <c r="E14" s="262" t="s">
        <v>453</v>
      </c>
      <c r="F14" s="263">
        <v>0.05</v>
      </c>
      <c r="G14" s="90"/>
      <c r="H14" s="260" t="s">
        <v>454</v>
      </c>
      <c r="I14" s="261" t="s">
        <v>84</v>
      </c>
      <c r="J14" s="90"/>
      <c r="K14" s="29"/>
      <c r="L14" s="29"/>
      <c r="M14" s="3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x14ac:dyDescent="0.25">
      <c r="A15" s="33"/>
      <c r="B15" s="264" t="s">
        <v>161</v>
      </c>
      <c r="C15" s="265" t="s">
        <v>455</v>
      </c>
      <c r="D15" s="90"/>
      <c r="E15" s="264" t="s">
        <v>456</v>
      </c>
      <c r="F15" s="266">
        <v>0.21</v>
      </c>
      <c r="G15" s="90"/>
      <c r="H15" s="264" t="s">
        <v>457</v>
      </c>
      <c r="I15" s="267">
        <v>50000</v>
      </c>
      <c r="J15" s="90"/>
      <c r="K15" s="29"/>
      <c r="L15" s="29"/>
      <c r="M15" s="34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x14ac:dyDescent="0.25">
      <c r="A16" s="33"/>
      <c r="B16" s="264" t="s">
        <v>160</v>
      </c>
      <c r="C16" s="267">
        <v>2500</v>
      </c>
      <c r="D16" s="90"/>
      <c r="E16" s="268" t="s">
        <v>458</v>
      </c>
      <c r="F16" s="269">
        <v>6.0000000000000001E-3</v>
      </c>
      <c r="G16" s="90"/>
      <c r="H16" s="268" t="s">
        <v>459</v>
      </c>
      <c r="I16" s="270">
        <v>10000</v>
      </c>
      <c r="J16" s="90"/>
      <c r="K16" s="29"/>
      <c r="L16" s="29"/>
      <c r="M16" s="34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x14ac:dyDescent="0.25">
      <c r="A17" s="33"/>
      <c r="B17" s="264" t="s">
        <v>159</v>
      </c>
      <c r="C17" s="267">
        <v>450</v>
      </c>
      <c r="D17" s="90"/>
      <c r="E17" s="271" t="s">
        <v>460</v>
      </c>
      <c r="F17" s="266"/>
      <c r="G17" s="90"/>
      <c r="H17" s="90"/>
      <c r="I17" s="90"/>
      <c r="J17" s="90"/>
      <c r="K17" s="29"/>
      <c r="L17" s="29"/>
      <c r="M17" s="34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x14ac:dyDescent="0.25">
      <c r="A18" s="33"/>
      <c r="B18" s="268" t="s">
        <v>461</v>
      </c>
      <c r="C18" s="270">
        <v>1225</v>
      </c>
      <c r="D18" s="90"/>
      <c r="E18" s="264" t="s">
        <v>462</v>
      </c>
      <c r="F18" s="266">
        <v>0.02</v>
      </c>
      <c r="G18" s="90"/>
      <c r="H18" s="90"/>
      <c r="I18" s="90"/>
      <c r="J18" s="90"/>
      <c r="K18" s="29"/>
      <c r="L18" s="29"/>
      <c r="M18" s="34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x14ac:dyDescent="0.25">
      <c r="A19" s="33"/>
      <c r="B19" s="264" t="s">
        <v>463</v>
      </c>
      <c r="C19" s="267">
        <v>1350</v>
      </c>
      <c r="D19" s="90"/>
      <c r="E19" s="268" t="s">
        <v>464</v>
      </c>
      <c r="F19" s="272">
        <v>0.03</v>
      </c>
      <c r="G19" s="90"/>
      <c r="H19" s="90"/>
      <c r="I19" s="90"/>
      <c r="J19" s="90"/>
      <c r="K19" s="29"/>
      <c r="L19" s="29"/>
      <c r="M19" s="3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x14ac:dyDescent="0.25">
      <c r="A20" s="33"/>
      <c r="B20" s="268" t="s">
        <v>465</v>
      </c>
      <c r="C20" s="270">
        <v>9750</v>
      </c>
      <c r="D20" s="90"/>
      <c r="E20" s="90"/>
      <c r="F20" s="90"/>
      <c r="G20" s="90"/>
      <c r="H20" s="90"/>
      <c r="I20" s="90"/>
      <c r="J20" s="90"/>
      <c r="K20" s="29"/>
      <c r="L20" s="29"/>
      <c r="M20" s="3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x14ac:dyDescent="0.25">
      <c r="A21" s="33"/>
      <c r="B21" s="90"/>
      <c r="C21" s="90"/>
      <c r="D21" s="90"/>
      <c r="E21" s="90"/>
      <c r="F21" s="90"/>
      <c r="G21" s="90"/>
      <c r="H21" s="90"/>
      <c r="I21" s="90"/>
      <c r="J21" s="90"/>
      <c r="K21" s="29"/>
      <c r="L21" s="29"/>
      <c r="M21" s="3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x14ac:dyDescent="0.25">
      <c r="A22" s="33"/>
      <c r="B22" s="90"/>
      <c r="C22" s="90"/>
      <c r="D22" s="90"/>
      <c r="E22" s="90"/>
      <c r="F22" s="90"/>
      <c r="G22" s="90"/>
      <c r="H22" s="90"/>
      <c r="I22" s="90"/>
      <c r="J22" s="90"/>
      <c r="K22" s="29"/>
      <c r="L22" s="29"/>
      <c r="M22" s="3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x14ac:dyDescent="0.25">
      <c r="A23" s="33"/>
      <c r="B23" s="90" t="s">
        <v>466</v>
      </c>
      <c r="C23" s="90"/>
      <c r="D23" s="90"/>
      <c r="E23" s="90"/>
      <c r="F23" s="90"/>
      <c r="G23" s="90"/>
      <c r="H23" s="90"/>
      <c r="I23" s="90"/>
      <c r="J23" s="90"/>
      <c r="K23" s="29"/>
      <c r="L23" s="29"/>
      <c r="M23" s="34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x14ac:dyDescent="0.25">
      <c r="A24" s="33"/>
      <c r="B24" s="90"/>
      <c r="C24" s="90"/>
      <c r="D24" s="90"/>
      <c r="E24" s="90"/>
      <c r="F24" s="90"/>
      <c r="G24" s="90"/>
      <c r="H24" s="90"/>
      <c r="I24" s="90"/>
      <c r="J24" s="90"/>
      <c r="K24" s="29"/>
      <c r="L24" s="29"/>
      <c r="M24" s="3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25">
      <c r="A25" s="33"/>
      <c r="B25" s="90"/>
      <c r="C25" s="273" t="s">
        <v>467</v>
      </c>
      <c r="D25" s="274"/>
      <c r="E25" s="90"/>
      <c r="F25" s="90"/>
      <c r="G25" s="90"/>
      <c r="H25" s="90"/>
      <c r="I25" s="90"/>
      <c r="J25" s="90"/>
      <c r="K25" s="29"/>
      <c r="L25" s="29"/>
      <c r="M25" s="34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5">
      <c r="A26" s="33"/>
      <c r="B26" s="90"/>
      <c r="C26" s="275">
        <v>12</v>
      </c>
      <c r="D26" s="276">
        <v>0.38</v>
      </c>
      <c r="E26" s="90"/>
      <c r="F26" s="90"/>
      <c r="G26" s="90"/>
      <c r="H26" s="90"/>
      <c r="I26" s="90"/>
      <c r="J26" s="90"/>
      <c r="K26" s="29"/>
      <c r="L26" s="29"/>
      <c r="M26" s="34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5">
      <c r="A27" s="33"/>
      <c r="B27" s="90"/>
      <c r="C27" s="275">
        <f t="shared" ref="C27:C32" si="0">C26+12</f>
        <v>24</v>
      </c>
      <c r="D27" s="276">
        <v>0.23</v>
      </c>
      <c r="E27" s="90"/>
      <c r="F27" s="90"/>
      <c r="G27" s="90"/>
      <c r="H27" s="90"/>
      <c r="I27" s="90"/>
      <c r="J27" s="90"/>
      <c r="K27" s="29"/>
      <c r="L27" s="29"/>
      <c r="M27" s="34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x14ac:dyDescent="0.25">
      <c r="A28" s="33"/>
      <c r="B28" s="90"/>
      <c r="C28" s="275">
        <f t="shared" si="0"/>
        <v>36</v>
      </c>
      <c r="D28" s="276">
        <v>0.13</v>
      </c>
      <c r="E28" s="90"/>
      <c r="F28" s="90"/>
      <c r="G28" s="90"/>
      <c r="H28" s="90"/>
      <c r="I28" s="90"/>
      <c r="J28" s="90"/>
      <c r="K28" s="29"/>
      <c r="L28" s="29"/>
      <c r="M28" s="34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x14ac:dyDescent="0.25">
      <c r="A29" s="33"/>
      <c r="B29" s="90"/>
      <c r="C29" s="275">
        <f t="shared" si="0"/>
        <v>48</v>
      </c>
      <c r="D29" s="276">
        <v>0.11</v>
      </c>
      <c r="E29" s="90"/>
      <c r="F29" s="90"/>
      <c r="G29" s="90"/>
      <c r="H29" s="90"/>
      <c r="I29" s="90"/>
      <c r="J29" s="90"/>
      <c r="K29" s="29"/>
      <c r="L29" s="29"/>
      <c r="M29" s="3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x14ac:dyDescent="0.25">
      <c r="A30" s="33"/>
      <c r="B30" s="90"/>
      <c r="C30" s="275">
        <f t="shared" si="0"/>
        <v>60</v>
      </c>
      <c r="D30" s="276">
        <v>0.09</v>
      </c>
      <c r="E30" s="90"/>
      <c r="F30" s="90"/>
      <c r="G30" s="90"/>
      <c r="H30" s="90"/>
      <c r="I30" s="90"/>
      <c r="J30" s="90"/>
      <c r="K30" s="29"/>
      <c r="L30" s="29"/>
      <c r="M30" s="34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x14ac:dyDescent="0.25">
      <c r="A31" s="33"/>
      <c r="B31" s="90"/>
      <c r="C31" s="275">
        <f t="shared" si="0"/>
        <v>72</v>
      </c>
      <c r="D31" s="276">
        <f>1-SUM(D26:D30)</f>
        <v>6.0000000000000053E-2</v>
      </c>
      <c r="E31" s="90"/>
      <c r="F31" s="90"/>
      <c r="G31" s="90"/>
      <c r="H31" s="90"/>
      <c r="I31" s="90"/>
      <c r="J31" s="90"/>
      <c r="K31" s="29"/>
      <c r="L31" s="29"/>
      <c r="M31" s="34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x14ac:dyDescent="0.25">
      <c r="A32" s="33"/>
      <c r="B32" s="90"/>
      <c r="C32" s="277">
        <f t="shared" si="0"/>
        <v>84</v>
      </c>
      <c r="D32" s="278">
        <v>0</v>
      </c>
      <c r="E32" s="90"/>
      <c r="F32" s="90"/>
      <c r="G32" s="90"/>
      <c r="H32" s="90"/>
      <c r="I32" s="90"/>
      <c r="J32" s="90"/>
      <c r="K32" s="29"/>
      <c r="L32" s="29"/>
      <c r="M32" s="34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x14ac:dyDescent="0.25">
      <c r="A33" s="33"/>
      <c r="B33" s="90"/>
      <c r="C33" s="90"/>
      <c r="D33" s="90"/>
      <c r="E33" s="90"/>
      <c r="F33" s="90"/>
      <c r="G33" s="90"/>
      <c r="H33" s="90"/>
      <c r="I33" s="90"/>
      <c r="J33" s="90"/>
      <c r="K33" s="29"/>
      <c r="L33" s="29"/>
      <c r="M33" s="34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.75" thickBot="1" x14ac:dyDescent="0.3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7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</sheetData>
  <mergeCells count="1">
    <mergeCell ref="L1:M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5"/>
  <sheetViews>
    <sheetView zoomScaleNormal="100"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20" width="9.140625" style="32"/>
    <col min="21" max="21" width="11.140625" style="32" bestFit="1" customWidth="1"/>
    <col min="22" max="16384" width="9.140625" style="32"/>
  </cols>
  <sheetData>
    <row r="1" spans="1:32" x14ac:dyDescent="0.25">
      <c r="A1" s="7">
        <v>17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" customHeight="1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5" customHeight="1" x14ac:dyDescent="0.25">
      <c r="A4" s="9">
        <f>INDEX('Point Grid'!B:B,MATCH($A$1,'Point Grid'!A:A,0))</f>
        <v>7.75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5" customHeight="1" x14ac:dyDescent="0.25">
      <c r="A6" s="38" t="s">
        <v>2</v>
      </c>
      <c r="B6" s="29" t="s">
        <v>131</v>
      </c>
      <c r="C6" s="29"/>
      <c r="D6" s="29"/>
      <c r="E6" s="29"/>
      <c r="F6" s="29"/>
      <c r="G6" s="29"/>
      <c r="H6" s="29"/>
      <c r="I6" s="29"/>
      <c r="J6" s="3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15.75" thickBot="1" x14ac:dyDescent="0.3">
      <c r="A7" s="9">
        <f>INDEX('Point Grid'!$C$8:$I$35,MATCH($A$1,'Point Grid'!$A$8:$A$35,0),MATCH(A6,'Point Grid'!$C$7:$I$7,0))</f>
        <v>2.25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ht="15.75" thickBot="1" x14ac:dyDescent="0.3">
      <c r="A8" s="5"/>
      <c r="B8" s="201" t="s">
        <v>270</v>
      </c>
      <c r="C8" s="102"/>
      <c r="D8" s="102"/>
      <c r="E8" s="102"/>
      <c r="F8" s="102"/>
      <c r="G8" s="102"/>
      <c r="H8" s="102"/>
      <c r="I8" s="102"/>
      <c r="J8" s="34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x14ac:dyDescent="0.25">
      <c r="A9" s="29"/>
      <c r="B9" s="202" t="s">
        <v>271</v>
      </c>
      <c r="C9" s="203" t="s">
        <v>272</v>
      </c>
      <c r="D9" s="114"/>
      <c r="E9" s="114"/>
      <c r="F9" s="114"/>
      <c r="G9" s="114"/>
      <c r="H9" s="114"/>
      <c r="I9" s="204"/>
      <c r="J9" s="34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5" customHeight="1" x14ac:dyDescent="0.25">
      <c r="A10" s="29"/>
      <c r="B10" s="205" t="s">
        <v>273</v>
      </c>
      <c r="C10" s="120"/>
      <c r="D10" s="120" t="s">
        <v>274</v>
      </c>
      <c r="E10" s="120"/>
      <c r="F10" s="120"/>
      <c r="G10" s="120"/>
      <c r="H10" s="120"/>
      <c r="I10" s="206">
        <v>26</v>
      </c>
      <c r="J10" s="3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5" customHeight="1" x14ac:dyDescent="0.25">
      <c r="A11" s="29"/>
      <c r="B11" s="205" t="s">
        <v>275</v>
      </c>
      <c r="C11" s="120"/>
      <c r="D11" s="120" t="s">
        <v>276</v>
      </c>
      <c r="E11" s="120"/>
      <c r="F11" s="120"/>
      <c r="G11" s="120"/>
      <c r="H11" s="120"/>
      <c r="I11" s="206">
        <v>4</v>
      </c>
      <c r="J11" s="3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5" customHeight="1" x14ac:dyDescent="0.25">
      <c r="A12" s="29"/>
      <c r="B12" s="205" t="s">
        <v>277</v>
      </c>
      <c r="C12" s="120"/>
      <c r="D12" s="120" t="s">
        <v>278</v>
      </c>
      <c r="E12" s="120"/>
      <c r="F12" s="120"/>
      <c r="G12" s="120"/>
      <c r="H12" s="120"/>
      <c r="I12" s="206">
        <v>4</v>
      </c>
      <c r="J12" s="34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5" customHeight="1" x14ac:dyDescent="0.25">
      <c r="A13" s="29"/>
      <c r="B13" s="205" t="s">
        <v>279</v>
      </c>
      <c r="C13" s="120"/>
      <c r="D13" s="120" t="s">
        <v>280</v>
      </c>
      <c r="E13" s="120"/>
      <c r="F13" s="120"/>
      <c r="G13" s="120"/>
      <c r="H13" s="120"/>
      <c r="I13" s="206">
        <v>4</v>
      </c>
      <c r="J13" s="3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5" customHeight="1" x14ac:dyDescent="0.25">
      <c r="A14" s="29"/>
      <c r="B14" s="207" t="s">
        <v>281</v>
      </c>
      <c r="C14" s="107"/>
      <c r="D14" s="107" t="s">
        <v>282</v>
      </c>
      <c r="E14" s="107"/>
      <c r="F14" s="107"/>
      <c r="G14" s="107"/>
      <c r="H14" s="107"/>
      <c r="I14" s="208">
        <v>6</v>
      </c>
      <c r="J14" s="3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5" customHeight="1" x14ac:dyDescent="0.25">
      <c r="A15" s="29"/>
      <c r="B15" s="207" t="s">
        <v>283</v>
      </c>
      <c r="C15" s="209" t="s">
        <v>284</v>
      </c>
      <c r="D15" s="107"/>
      <c r="E15" s="107"/>
      <c r="F15" s="107"/>
      <c r="G15" s="107"/>
      <c r="H15" s="107"/>
      <c r="I15" s="108">
        <f>SUM(I10:I14)</f>
        <v>44</v>
      </c>
      <c r="J15" s="34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5" customHeight="1" x14ac:dyDescent="0.25">
      <c r="A16" s="29"/>
      <c r="B16" s="202"/>
      <c r="C16" s="203" t="s">
        <v>285</v>
      </c>
      <c r="D16" s="114"/>
      <c r="E16" s="114"/>
      <c r="F16" s="114"/>
      <c r="G16" s="114"/>
      <c r="H16" s="114"/>
      <c r="I16" s="210"/>
      <c r="J16" s="34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5" customHeight="1" x14ac:dyDescent="0.25">
      <c r="A17" s="29"/>
      <c r="B17" s="205" t="s">
        <v>286</v>
      </c>
      <c r="C17" s="120"/>
      <c r="D17" s="120" t="s">
        <v>287</v>
      </c>
      <c r="E17" s="120"/>
      <c r="F17" s="120"/>
      <c r="G17" s="120"/>
      <c r="H17" s="120"/>
      <c r="I17" s="211">
        <v>3198</v>
      </c>
      <c r="J17" s="34"/>
      <c r="K17" s="91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x14ac:dyDescent="0.25">
      <c r="A18" s="29"/>
      <c r="B18" s="205" t="s">
        <v>288</v>
      </c>
      <c r="C18" s="120"/>
      <c r="D18" s="120" t="s">
        <v>289</v>
      </c>
      <c r="E18" s="120"/>
      <c r="F18" s="120"/>
      <c r="G18" s="120"/>
      <c r="H18" s="120"/>
      <c r="I18" s="211">
        <v>67</v>
      </c>
      <c r="J18" s="34"/>
      <c r="K18" s="91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x14ac:dyDescent="0.25">
      <c r="A19" s="29"/>
      <c r="B19" s="207" t="s">
        <v>290</v>
      </c>
      <c r="C19" s="107"/>
      <c r="D19" s="107" t="s">
        <v>291</v>
      </c>
      <c r="E19" s="107"/>
      <c r="F19" s="107"/>
      <c r="G19" s="107"/>
      <c r="H19" s="107"/>
      <c r="I19" s="108">
        <v>176</v>
      </c>
      <c r="J19" s="34"/>
      <c r="K19" s="91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x14ac:dyDescent="0.25">
      <c r="A20" s="29"/>
      <c r="B20" s="205" t="s">
        <v>292</v>
      </c>
      <c r="C20" s="120"/>
      <c r="D20" s="120" t="s">
        <v>293</v>
      </c>
      <c r="E20" s="120"/>
      <c r="F20" s="120"/>
      <c r="G20" s="120"/>
      <c r="H20" s="120"/>
      <c r="I20" s="211">
        <v>70</v>
      </c>
      <c r="J20" s="34"/>
      <c r="K20" s="91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x14ac:dyDescent="0.25">
      <c r="A21" s="29"/>
      <c r="B21" s="205" t="s">
        <v>294</v>
      </c>
      <c r="C21" s="120"/>
      <c r="D21" s="120" t="s">
        <v>132</v>
      </c>
      <c r="E21" s="120"/>
      <c r="F21" s="120"/>
      <c r="G21" s="120"/>
      <c r="H21" s="120"/>
      <c r="I21" s="211">
        <v>512</v>
      </c>
      <c r="J21" s="34"/>
      <c r="K21" s="9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x14ac:dyDescent="0.25">
      <c r="A22" s="29"/>
      <c r="B22" s="205" t="s">
        <v>295</v>
      </c>
      <c r="C22" s="120"/>
      <c r="D22" s="120" t="s">
        <v>296</v>
      </c>
      <c r="E22" s="120"/>
      <c r="F22" s="120"/>
      <c r="G22" s="120"/>
      <c r="H22" s="120"/>
      <c r="I22" s="211">
        <v>224</v>
      </c>
      <c r="J22" s="34"/>
      <c r="K22" s="91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x14ac:dyDescent="0.25">
      <c r="A23" s="29"/>
      <c r="B23" s="207" t="s">
        <v>297</v>
      </c>
      <c r="C23" s="107"/>
      <c r="D23" s="107" t="s">
        <v>298</v>
      </c>
      <c r="E23" s="107"/>
      <c r="F23" s="107"/>
      <c r="G23" s="107"/>
      <c r="H23" s="107"/>
      <c r="I23" s="108">
        <v>768</v>
      </c>
      <c r="J23" s="34"/>
      <c r="K23" s="9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A24" s="29"/>
      <c r="B24" s="205" t="s">
        <v>299</v>
      </c>
      <c r="C24" s="212" t="s">
        <v>300</v>
      </c>
      <c r="D24" s="120"/>
      <c r="E24" s="120"/>
      <c r="F24" s="120"/>
      <c r="G24" s="120"/>
      <c r="H24" s="120"/>
      <c r="I24" s="211">
        <f>SUM(I17:I23)</f>
        <v>5015</v>
      </c>
      <c r="J24" s="34"/>
      <c r="K24" s="9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A25" s="29"/>
      <c r="B25" s="202" t="s">
        <v>301</v>
      </c>
      <c r="C25" s="203" t="s">
        <v>302</v>
      </c>
      <c r="D25" s="114"/>
      <c r="E25" s="114"/>
      <c r="F25" s="114"/>
      <c r="G25" s="114"/>
      <c r="H25" s="114"/>
      <c r="I25" s="213">
        <v>8</v>
      </c>
      <c r="J25" s="34"/>
      <c r="K25" s="91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A26" s="29"/>
      <c r="B26" s="207" t="s">
        <v>303</v>
      </c>
      <c r="C26" s="209" t="s">
        <v>304</v>
      </c>
      <c r="D26" s="107"/>
      <c r="E26" s="107"/>
      <c r="F26" s="107"/>
      <c r="G26" s="107"/>
      <c r="H26" s="107"/>
      <c r="I26" s="108">
        <f>I15+I24+I25</f>
        <v>5067</v>
      </c>
      <c r="J26" s="34"/>
      <c r="K26" s="91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A27" s="29"/>
      <c r="B27" s="102"/>
      <c r="C27" s="102"/>
      <c r="D27" s="102"/>
      <c r="E27" s="102"/>
      <c r="F27" s="102"/>
      <c r="G27" s="102"/>
      <c r="H27" s="102"/>
      <c r="I27" s="102"/>
      <c r="J27" s="34"/>
      <c r="K27" s="91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A28" s="29"/>
      <c r="B28" s="102" t="s">
        <v>314</v>
      </c>
      <c r="C28" s="102"/>
      <c r="D28" s="102"/>
      <c r="E28" s="102"/>
      <c r="F28" s="102"/>
      <c r="G28" s="102"/>
      <c r="H28" s="102"/>
      <c r="I28" s="217" t="s">
        <v>305</v>
      </c>
      <c r="J28" s="34"/>
      <c r="K28" s="91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A29" s="33"/>
      <c r="B29" s="102"/>
      <c r="C29" s="102"/>
      <c r="D29" s="102"/>
      <c r="E29" s="102"/>
      <c r="F29" s="102"/>
      <c r="G29" s="102"/>
      <c r="H29" s="102"/>
      <c r="I29" s="102"/>
      <c r="J29" s="34"/>
      <c r="K29" s="91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A30" s="33"/>
      <c r="B30" s="215" t="s">
        <v>306</v>
      </c>
      <c r="C30" s="102"/>
      <c r="D30" s="102"/>
      <c r="E30" s="102"/>
      <c r="F30" s="102"/>
      <c r="G30" s="102"/>
      <c r="H30" s="102"/>
      <c r="I30" s="102"/>
      <c r="J30" s="34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A31" s="33"/>
      <c r="B31" s="103" t="s">
        <v>307</v>
      </c>
      <c r="C31" s="104"/>
      <c r="D31" s="104"/>
      <c r="E31" s="104"/>
      <c r="F31" s="104"/>
      <c r="G31" s="104"/>
      <c r="H31" s="216"/>
      <c r="I31" s="216">
        <v>1983</v>
      </c>
      <c r="J31" s="34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25">
      <c r="A32" s="33"/>
      <c r="B32" s="106" t="s">
        <v>308</v>
      </c>
      <c r="C32" s="107"/>
      <c r="D32" s="107"/>
      <c r="E32" s="107"/>
      <c r="F32" s="107"/>
      <c r="G32" s="107"/>
      <c r="H32" s="150"/>
      <c r="I32" s="150">
        <v>640</v>
      </c>
      <c r="J32" s="34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 x14ac:dyDescent="0.25">
      <c r="A33" s="33"/>
      <c r="B33" s="103" t="s">
        <v>309</v>
      </c>
      <c r="C33" s="104"/>
      <c r="D33" s="104"/>
      <c r="E33" s="104"/>
      <c r="F33" s="104"/>
      <c r="G33" s="104"/>
      <c r="H33" s="216"/>
      <c r="I33" s="216">
        <v>320</v>
      </c>
      <c r="J33" s="34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 x14ac:dyDescent="0.25">
      <c r="A34" s="33"/>
      <c r="B34" s="119" t="s">
        <v>310</v>
      </c>
      <c r="C34" s="120"/>
      <c r="D34" s="120"/>
      <c r="E34" s="120"/>
      <c r="F34" s="120"/>
      <c r="G34" s="120"/>
      <c r="H34" s="149"/>
      <c r="I34" s="149">
        <v>-35</v>
      </c>
      <c r="J34" s="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 x14ac:dyDescent="0.25">
      <c r="A35" s="33"/>
      <c r="B35" s="119" t="s">
        <v>311</v>
      </c>
      <c r="C35" s="184"/>
      <c r="D35" s="184"/>
      <c r="E35" s="184"/>
      <c r="F35" s="184"/>
      <c r="G35" s="184"/>
      <c r="H35" s="185"/>
      <c r="I35" s="149">
        <v>716</v>
      </c>
      <c r="J35" s="34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 x14ac:dyDescent="0.25">
      <c r="A36" s="33"/>
      <c r="B36" s="119" t="s">
        <v>312</v>
      </c>
      <c r="C36" s="120"/>
      <c r="D36" s="120"/>
      <c r="E36" s="120"/>
      <c r="F36" s="120"/>
      <c r="G36" s="120"/>
      <c r="H36" s="149"/>
      <c r="I36" s="149">
        <v>217</v>
      </c>
      <c r="J36" s="34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 x14ac:dyDescent="0.25">
      <c r="A37" s="33"/>
      <c r="B37" s="106" t="s">
        <v>313</v>
      </c>
      <c r="C37" s="107"/>
      <c r="D37" s="107"/>
      <c r="E37" s="107"/>
      <c r="F37" s="107"/>
      <c r="G37" s="107"/>
      <c r="H37" s="150"/>
      <c r="I37" s="150">
        <v>125</v>
      </c>
      <c r="J37" s="34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34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 x14ac:dyDescent="0.25">
      <c r="A39" s="38" t="s">
        <v>3</v>
      </c>
      <c r="B39" s="29" t="s">
        <v>229</v>
      </c>
      <c r="C39" s="29"/>
      <c r="D39" s="29"/>
      <c r="E39" s="29"/>
      <c r="F39" s="29"/>
      <c r="G39" s="29"/>
      <c r="H39" s="29"/>
      <c r="I39" s="29"/>
      <c r="J39" s="34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 thickBot="1" x14ac:dyDescent="0.3">
      <c r="A40" s="9">
        <f>INDEX('Point Grid'!$C$8:$I$35,MATCH($A$1,'Point Grid'!$A$8:$A$35,0),MATCH(A39,'Point Grid'!$C$7:$I$7,0))</f>
        <v>5</v>
      </c>
      <c r="B40" s="29"/>
      <c r="C40" s="29"/>
      <c r="D40" s="29"/>
      <c r="E40" s="29"/>
      <c r="F40" s="29"/>
      <c r="G40" s="29"/>
      <c r="H40" s="29"/>
      <c r="I40" s="29"/>
      <c r="J40" s="34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 thickBot="1" x14ac:dyDescent="0.3">
      <c r="A41" s="5"/>
      <c r="B41" s="103" t="s">
        <v>315</v>
      </c>
      <c r="C41" s="104"/>
      <c r="D41" s="104"/>
      <c r="E41" s="104"/>
      <c r="F41" s="104"/>
      <c r="G41" s="104"/>
      <c r="H41" s="216"/>
      <c r="I41" s="216">
        <v>10100</v>
      </c>
      <c r="J41" s="34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x14ac:dyDescent="0.25">
      <c r="A42" s="33"/>
      <c r="B42" s="106" t="s">
        <v>316</v>
      </c>
      <c r="C42" s="107"/>
      <c r="D42" s="107"/>
      <c r="E42" s="107"/>
      <c r="F42" s="107"/>
      <c r="G42" s="107"/>
      <c r="H42" s="150"/>
      <c r="I42" s="150">
        <v>1700</v>
      </c>
      <c r="J42" s="34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x14ac:dyDescent="0.25">
      <c r="A43" s="33"/>
      <c r="B43" s="119" t="s">
        <v>317</v>
      </c>
      <c r="C43" s="120"/>
      <c r="D43" s="120"/>
      <c r="E43" s="120"/>
      <c r="F43" s="120"/>
      <c r="G43" s="120"/>
      <c r="H43" s="149"/>
      <c r="I43" s="149">
        <v>707</v>
      </c>
      <c r="J43" s="34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x14ac:dyDescent="0.25">
      <c r="A44" s="33"/>
      <c r="B44" s="106" t="s">
        <v>318</v>
      </c>
      <c r="C44" s="107"/>
      <c r="D44" s="107"/>
      <c r="E44" s="107"/>
      <c r="F44" s="107"/>
      <c r="G44" s="107"/>
      <c r="H44" s="150"/>
      <c r="I44" s="150">
        <v>204</v>
      </c>
      <c r="J44" s="3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x14ac:dyDescent="0.25">
      <c r="A45" s="33"/>
      <c r="B45" s="106" t="s">
        <v>319</v>
      </c>
      <c r="C45" s="107"/>
      <c r="D45" s="107"/>
      <c r="E45" s="107"/>
      <c r="F45" s="107"/>
      <c r="G45" s="107"/>
      <c r="H45" s="150"/>
      <c r="I45" s="218">
        <v>0.13</v>
      </c>
      <c r="J45" s="34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x14ac:dyDescent="0.25">
      <c r="A46" s="33"/>
      <c r="B46" s="102"/>
      <c r="C46" s="102"/>
      <c r="D46" s="102"/>
      <c r="E46" s="102"/>
      <c r="F46" s="102"/>
      <c r="G46" s="102"/>
      <c r="H46" s="102"/>
      <c r="I46" s="102"/>
      <c r="J46" s="34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x14ac:dyDescent="0.25">
      <c r="A47" s="33"/>
      <c r="B47" s="103" t="s">
        <v>320</v>
      </c>
      <c r="C47" s="104"/>
      <c r="D47" s="104"/>
      <c r="E47" s="104"/>
      <c r="F47" s="104"/>
      <c r="G47" s="104"/>
      <c r="H47" s="216"/>
      <c r="I47" s="216">
        <v>1500</v>
      </c>
      <c r="J47" s="34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x14ac:dyDescent="0.25">
      <c r="A48" s="33"/>
      <c r="B48" s="119" t="s">
        <v>321</v>
      </c>
      <c r="C48" s="120"/>
      <c r="D48" s="120"/>
      <c r="E48" s="120"/>
      <c r="F48" s="120"/>
      <c r="G48" s="120"/>
      <c r="H48" s="149"/>
      <c r="I48" s="149">
        <v>600</v>
      </c>
      <c r="J48" s="34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x14ac:dyDescent="0.25">
      <c r="A49" s="33"/>
      <c r="B49" s="106" t="s">
        <v>322</v>
      </c>
      <c r="C49" s="107"/>
      <c r="D49" s="107"/>
      <c r="E49" s="107"/>
      <c r="F49" s="107"/>
      <c r="G49" s="107"/>
      <c r="H49" s="150"/>
      <c r="I49" s="150">
        <v>14800</v>
      </c>
      <c r="J49" s="34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x14ac:dyDescent="0.25">
      <c r="A50" s="33"/>
      <c r="B50" s="106" t="s">
        <v>323</v>
      </c>
      <c r="C50" s="107"/>
      <c r="D50" s="107"/>
      <c r="E50" s="107"/>
      <c r="F50" s="107"/>
      <c r="G50" s="107"/>
      <c r="H50" s="150"/>
      <c r="I50" s="218">
        <v>0.19</v>
      </c>
      <c r="J50" s="34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x14ac:dyDescent="0.25">
      <c r="A51" s="33"/>
      <c r="B51" s="58"/>
      <c r="C51" s="58"/>
      <c r="D51" s="58"/>
      <c r="E51" s="58"/>
      <c r="F51" s="58"/>
      <c r="G51" s="58"/>
      <c r="H51" s="58"/>
      <c r="I51" s="58"/>
      <c r="J51" s="34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x14ac:dyDescent="0.25">
      <c r="A52" s="33"/>
      <c r="B52" s="103" t="s">
        <v>324</v>
      </c>
      <c r="C52" s="60"/>
      <c r="D52" s="60"/>
      <c r="E52" s="60"/>
      <c r="F52" s="60"/>
      <c r="G52" s="60"/>
      <c r="H52" s="178"/>
      <c r="I52" s="216">
        <v>520</v>
      </c>
      <c r="J52" s="34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x14ac:dyDescent="0.25">
      <c r="A53" s="33"/>
      <c r="B53" s="106" t="s">
        <v>325</v>
      </c>
      <c r="C53" s="107"/>
      <c r="D53" s="107"/>
      <c r="E53" s="107"/>
      <c r="F53" s="107"/>
      <c r="G53" s="107"/>
      <c r="H53" s="150"/>
      <c r="I53" s="150">
        <v>270</v>
      </c>
      <c r="J53" s="34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x14ac:dyDescent="0.25">
      <c r="A54" s="33"/>
      <c r="B54" s="102"/>
      <c r="C54" s="102"/>
      <c r="D54" s="102"/>
      <c r="E54" s="102"/>
      <c r="F54" s="102"/>
      <c r="G54" s="102"/>
      <c r="H54" s="102"/>
      <c r="I54" s="102"/>
      <c r="J54" s="3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x14ac:dyDescent="0.25">
      <c r="A55" s="33"/>
      <c r="B55" s="103" t="s">
        <v>326</v>
      </c>
      <c r="C55" s="104"/>
      <c r="D55" s="104"/>
      <c r="E55" s="104"/>
      <c r="F55" s="104"/>
      <c r="G55" s="104"/>
      <c r="H55" s="216"/>
      <c r="I55" s="216">
        <v>450</v>
      </c>
      <c r="J55" s="34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x14ac:dyDescent="0.25">
      <c r="A56" s="33"/>
      <c r="B56" s="119" t="s">
        <v>327</v>
      </c>
      <c r="C56" s="120"/>
      <c r="D56" s="120"/>
      <c r="E56" s="120"/>
      <c r="F56" s="120"/>
      <c r="G56" s="120"/>
      <c r="H56" s="149"/>
      <c r="I56" s="149">
        <v>225</v>
      </c>
      <c r="J56" s="34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x14ac:dyDescent="0.25">
      <c r="A57" s="33"/>
      <c r="B57" s="106" t="s">
        <v>328</v>
      </c>
      <c r="C57" s="107"/>
      <c r="D57" s="107"/>
      <c r="E57" s="107"/>
      <c r="F57" s="107"/>
      <c r="G57" s="107"/>
      <c r="H57" s="150"/>
      <c r="I57" s="150">
        <v>66.3</v>
      </c>
      <c r="J57" s="34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x14ac:dyDescent="0.25">
      <c r="A58" s="33"/>
      <c r="B58" s="41"/>
      <c r="C58" s="41"/>
      <c r="D58" s="41"/>
      <c r="E58" s="41"/>
      <c r="F58" s="41"/>
      <c r="G58" s="41"/>
      <c r="H58" s="41"/>
      <c r="I58" s="41"/>
      <c r="J58" s="34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x14ac:dyDescent="0.25">
      <c r="A59" s="33"/>
      <c r="B59" s="102" t="s">
        <v>334</v>
      </c>
      <c r="C59" s="41"/>
      <c r="D59" s="41"/>
      <c r="E59" s="41"/>
      <c r="F59" s="41"/>
      <c r="G59" s="41"/>
      <c r="H59" s="41"/>
      <c r="I59" s="41"/>
      <c r="J59" s="34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x14ac:dyDescent="0.25">
      <c r="A60" s="33"/>
      <c r="B60" s="41"/>
      <c r="C60" s="41"/>
      <c r="D60" s="41"/>
      <c r="E60" s="41"/>
      <c r="F60" s="41"/>
      <c r="G60" s="41"/>
      <c r="H60" s="41"/>
      <c r="I60" s="41"/>
      <c r="J60" s="34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x14ac:dyDescent="0.25">
      <c r="A61" s="33"/>
      <c r="B61" s="41"/>
      <c r="C61" s="113"/>
      <c r="D61" s="114"/>
      <c r="E61" s="114"/>
      <c r="F61" s="157"/>
      <c r="G61" s="220" t="s">
        <v>84</v>
      </c>
      <c r="H61" s="220" t="s">
        <v>329</v>
      </c>
      <c r="I61" s="41"/>
      <c r="J61" s="34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5">
      <c r="A62" s="33"/>
      <c r="B62" s="41"/>
      <c r="C62" s="119" t="s">
        <v>330</v>
      </c>
      <c r="D62" s="120"/>
      <c r="E62" s="120"/>
      <c r="F62" s="149"/>
      <c r="G62" s="149">
        <v>71000</v>
      </c>
      <c r="H62" s="221">
        <v>2.2000000000000002</v>
      </c>
      <c r="I62" s="41"/>
      <c r="J62" s="34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 s="33"/>
      <c r="B63" s="41"/>
      <c r="C63" s="106" t="s">
        <v>331</v>
      </c>
      <c r="D63" s="107"/>
      <c r="E63" s="107"/>
      <c r="F63" s="150"/>
      <c r="G63" s="150">
        <v>66700</v>
      </c>
      <c r="H63" s="222">
        <v>1.8</v>
      </c>
      <c r="I63" s="41"/>
      <c r="J63" s="34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5">
      <c r="A64" s="33"/>
      <c r="B64" s="102"/>
      <c r="C64" s="102"/>
      <c r="D64" s="102"/>
      <c r="E64" s="102"/>
      <c r="F64" s="102"/>
      <c r="G64" s="102"/>
      <c r="H64" s="102"/>
      <c r="I64" s="29"/>
      <c r="J64" s="3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5">
      <c r="A65" s="33"/>
      <c r="B65" s="102" t="s">
        <v>137</v>
      </c>
      <c r="C65" s="41"/>
      <c r="D65" s="41"/>
      <c r="E65" s="41"/>
      <c r="F65" s="41"/>
      <c r="G65" s="41"/>
      <c r="H65" s="102"/>
      <c r="I65" s="29"/>
      <c r="J65" s="34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5">
      <c r="A66" s="33"/>
      <c r="B66" s="41"/>
      <c r="C66" s="41"/>
      <c r="D66" s="41"/>
      <c r="E66" s="41"/>
      <c r="F66" s="41"/>
      <c r="G66" s="41"/>
      <c r="H66" s="102"/>
      <c r="I66" s="29"/>
      <c r="J66" s="34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5">
      <c r="A67" s="33"/>
      <c r="B67" s="41"/>
      <c r="C67" s="102" t="s">
        <v>155</v>
      </c>
      <c r="D67" s="102"/>
      <c r="E67" s="102"/>
      <c r="F67" s="102"/>
      <c r="G67" s="102"/>
      <c r="H67" s="102">
        <v>100</v>
      </c>
      <c r="I67" s="29"/>
      <c r="J67" s="34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5">
      <c r="A68" s="33"/>
      <c r="B68" s="41"/>
      <c r="C68" s="102" t="s">
        <v>156</v>
      </c>
      <c r="D68" s="102"/>
      <c r="E68" s="102"/>
      <c r="F68" s="102"/>
      <c r="G68" s="102"/>
      <c r="H68" s="102">
        <v>350</v>
      </c>
      <c r="I68" s="29"/>
      <c r="J68" s="34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5">
      <c r="A69" s="33"/>
      <c r="B69" s="41"/>
      <c r="C69" s="102" t="s">
        <v>157</v>
      </c>
      <c r="D69" s="102"/>
      <c r="E69" s="102"/>
      <c r="F69" s="102"/>
      <c r="G69" s="102"/>
      <c r="H69" s="102">
        <v>250</v>
      </c>
      <c r="I69" s="29"/>
      <c r="J69" s="34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5">
      <c r="A70" s="41"/>
      <c r="B70" s="41"/>
      <c r="C70" s="102" t="s">
        <v>332</v>
      </c>
      <c r="D70" s="102"/>
      <c r="E70" s="102"/>
      <c r="F70" s="102"/>
      <c r="G70" s="102"/>
      <c r="H70" s="102">
        <v>50</v>
      </c>
      <c r="I70" s="29"/>
      <c r="J70" s="34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5">
      <c r="A71" s="41"/>
      <c r="B71" s="41"/>
      <c r="C71" s="102" t="s">
        <v>333</v>
      </c>
      <c r="D71" s="102"/>
      <c r="E71" s="102"/>
      <c r="F71" s="102"/>
      <c r="G71" s="102"/>
      <c r="H71" s="102">
        <v>75</v>
      </c>
      <c r="I71" s="29"/>
      <c r="J71" s="34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34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5">
      <c r="A73" s="33"/>
      <c r="B73" s="41"/>
      <c r="C73" s="102" t="s">
        <v>158</v>
      </c>
      <c r="D73" s="102"/>
      <c r="E73" s="102"/>
      <c r="F73" s="102"/>
      <c r="G73" s="102"/>
      <c r="H73" s="102">
        <v>455</v>
      </c>
      <c r="I73" s="29"/>
      <c r="J73" s="34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ht="15" customHeight="1" x14ac:dyDescent="0.25">
      <c r="A74" s="33"/>
      <c r="B74" s="102"/>
      <c r="C74" s="102"/>
      <c r="D74" s="102"/>
      <c r="E74" s="102"/>
      <c r="F74" s="102"/>
      <c r="G74" s="102"/>
      <c r="H74" s="102"/>
      <c r="I74" s="29"/>
      <c r="J74" s="3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ht="15" customHeight="1" x14ac:dyDescent="0.25">
      <c r="A75" s="33"/>
      <c r="B75" s="102"/>
      <c r="C75" s="102" t="s">
        <v>138</v>
      </c>
      <c r="D75" s="102" t="s">
        <v>139</v>
      </c>
      <c r="E75" s="102"/>
      <c r="F75" s="102"/>
      <c r="G75" s="102"/>
      <c r="H75" s="102"/>
      <c r="I75" s="29"/>
      <c r="J75" s="34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15" customHeight="1" x14ac:dyDescent="0.25">
      <c r="A76" s="33"/>
      <c r="B76" s="102"/>
      <c r="C76" s="102" t="s">
        <v>140</v>
      </c>
      <c r="D76" s="102" t="s">
        <v>141</v>
      </c>
      <c r="E76" s="102"/>
      <c r="F76" s="102"/>
      <c r="G76" s="102"/>
      <c r="H76" s="102"/>
      <c r="I76" s="29"/>
      <c r="J76" s="34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ht="15" customHeight="1" x14ac:dyDescent="0.25">
      <c r="A77" s="33"/>
      <c r="B77" s="102"/>
      <c r="C77" s="102"/>
      <c r="D77" s="102"/>
      <c r="E77" s="102"/>
      <c r="F77" s="102"/>
      <c r="G77" s="102"/>
      <c r="H77" s="102"/>
      <c r="I77" s="29"/>
      <c r="J77" s="34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ht="15" customHeight="1" x14ac:dyDescent="0.25">
      <c r="A78" s="33"/>
      <c r="B78" s="102"/>
      <c r="C78" s="109" t="s">
        <v>134</v>
      </c>
      <c r="D78" s="110" t="s">
        <v>135</v>
      </c>
      <c r="E78" s="111" t="s">
        <v>136</v>
      </c>
      <c r="F78" s="110" t="s">
        <v>142</v>
      </c>
      <c r="G78" s="109" t="s">
        <v>138</v>
      </c>
      <c r="H78" s="111" t="s">
        <v>140</v>
      </c>
      <c r="I78" s="29"/>
      <c r="J78" s="34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ht="15" customHeight="1" x14ac:dyDescent="0.25">
      <c r="A79" s="33"/>
      <c r="B79" s="102"/>
      <c r="C79" s="99">
        <v>185000</v>
      </c>
      <c r="D79" s="101">
        <v>43000</v>
      </c>
      <c r="E79" s="100">
        <v>38000</v>
      </c>
      <c r="F79" s="112">
        <v>0.22</v>
      </c>
      <c r="G79" s="99">
        <v>0</v>
      </c>
      <c r="H79" s="100">
        <v>0</v>
      </c>
      <c r="I79" s="29"/>
      <c r="J79" s="34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5">
      <c r="A80" s="33"/>
      <c r="B80" s="102"/>
      <c r="C80" s="102"/>
      <c r="D80" s="102"/>
      <c r="E80" s="102"/>
      <c r="F80" s="102"/>
      <c r="G80" s="102"/>
      <c r="H80" s="102"/>
      <c r="I80" s="29"/>
      <c r="J80" s="34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5">
      <c r="A81" s="33"/>
      <c r="B81" s="102"/>
      <c r="C81" s="113"/>
      <c r="D81" s="114"/>
      <c r="E81" s="114"/>
      <c r="F81" s="115" t="s">
        <v>143</v>
      </c>
      <c r="G81" s="116"/>
      <c r="H81" s="102"/>
      <c r="I81" s="29"/>
      <c r="J81" s="34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5">
      <c r="A82" s="33"/>
      <c r="B82" s="102"/>
      <c r="C82" s="103" t="s">
        <v>144</v>
      </c>
      <c r="D82" s="104"/>
      <c r="E82" s="104"/>
      <c r="F82" s="117">
        <v>2.5000000000000001E-2</v>
      </c>
      <c r="G82" s="118"/>
      <c r="H82" s="102"/>
      <c r="I82" s="29"/>
      <c r="J82" s="34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5">
      <c r="A83" s="33"/>
      <c r="B83" s="102"/>
      <c r="C83" s="119" t="s">
        <v>145</v>
      </c>
      <c r="D83" s="120"/>
      <c r="E83" s="120"/>
      <c r="F83" s="121">
        <v>1.7500000000000002E-2</v>
      </c>
      <c r="G83" s="122"/>
      <c r="H83" s="102"/>
      <c r="I83" s="29"/>
      <c r="J83" s="34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5">
      <c r="A84" s="33"/>
      <c r="B84" s="102"/>
      <c r="C84" s="106" t="s">
        <v>146</v>
      </c>
      <c r="D84" s="107"/>
      <c r="E84" s="107"/>
      <c r="F84" s="123">
        <v>2.5000000000000001E-2</v>
      </c>
      <c r="G84" s="124"/>
      <c r="H84" s="102"/>
      <c r="I84" s="29"/>
      <c r="J84" s="3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5">
      <c r="A85" s="33"/>
      <c r="B85" s="102"/>
      <c r="C85" s="103" t="s">
        <v>147</v>
      </c>
      <c r="D85" s="104"/>
      <c r="E85" s="104"/>
      <c r="F85" s="117">
        <v>7.4999999999999997E-3</v>
      </c>
      <c r="G85" s="118"/>
      <c r="H85" s="102"/>
      <c r="I85" s="29"/>
      <c r="J85" s="34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5">
      <c r="A86" s="33"/>
      <c r="B86" s="102"/>
      <c r="C86" s="106" t="s">
        <v>148</v>
      </c>
      <c r="D86" s="107"/>
      <c r="E86" s="107"/>
      <c r="F86" s="123">
        <v>7.4999999999999997E-3</v>
      </c>
      <c r="G86" s="124"/>
      <c r="H86" s="102"/>
      <c r="I86" s="29"/>
      <c r="J86" s="34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5">
      <c r="A87" s="33"/>
      <c r="B87" s="102"/>
      <c r="C87" s="119" t="s">
        <v>149</v>
      </c>
      <c r="D87" s="120"/>
      <c r="E87" s="120"/>
      <c r="F87" s="121">
        <v>2.5000000000000001E-2</v>
      </c>
      <c r="G87" s="122"/>
      <c r="H87" s="102"/>
      <c r="I87" s="29"/>
      <c r="J87" s="34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5">
      <c r="A88" s="33"/>
      <c r="B88" s="102"/>
      <c r="C88" s="200" t="s">
        <v>150</v>
      </c>
      <c r="D88" s="107"/>
      <c r="E88" s="107"/>
      <c r="F88" s="123">
        <v>8.5000000000000006E-2</v>
      </c>
      <c r="G88" s="124"/>
      <c r="H88" s="102"/>
      <c r="I88" s="29"/>
      <c r="J88" s="34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5">
      <c r="A89" s="33"/>
      <c r="B89" s="102"/>
      <c r="C89" s="102"/>
      <c r="D89" s="102"/>
      <c r="E89" s="102"/>
      <c r="F89" s="102"/>
      <c r="G89" s="102"/>
      <c r="H89" s="102"/>
      <c r="I89" s="29"/>
      <c r="J89" s="34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5">
      <c r="A90" s="33"/>
      <c r="B90" s="102"/>
      <c r="C90" s="125" t="s">
        <v>151</v>
      </c>
      <c r="D90" s="102"/>
      <c r="E90" s="102"/>
      <c r="F90" s="102"/>
      <c r="G90" s="102"/>
      <c r="H90" s="102"/>
      <c r="I90" s="29"/>
      <c r="J90" s="34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5">
      <c r="A91" s="33"/>
      <c r="B91" s="102"/>
      <c r="C91" s="125" t="s">
        <v>152</v>
      </c>
      <c r="D91" s="102"/>
      <c r="E91" s="102"/>
      <c r="F91" s="102"/>
      <c r="G91" s="102"/>
      <c r="H91" s="102"/>
      <c r="I91" s="29"/>
      <c r="J91" s="34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5">
      <c r="A92" s="33"/>
      <c r="B92" s="102"/>
      <c r="C92" s="102"/>
      <c r="D92" s="102"/>
      <c r="E92" s="102"/>
      <c r="F92" s="102"/>
      <c r="G92" s="102"/>
      <c r="H92" s="102"/>
      <c r="I92" s="102"/>
      <c r="J92" s="34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5">
      <c r="A93" s="38" t="s">
        <v>4</v>
      </c>
      <c r="B93" s="102" t="s">
        <v>154</v>
      </c>
      <c r="C93" s="102"/>
      <c r="D93" s="102"/>
      <c r="E93" s="102"/>
      <c r="F93" s="102"/>
      <c r="G93" s="102"/>
      <c r="H93" s="102"/>
      <c r="I93" s="102"/>
      <c r="J93" s="34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ht="15.75" thickBot="1" x14ac:dyDescent="0.3">
      <c r="A94" s="9">
        <f>INDEX('Point Grid'!$C$8:$I$35,MATCH($A$1,'Point Grid'!$A$8:$A$35,0),MATCH(A93,'Point Grid'!$C$7:$I$7,0))</f>
        <v>0.5</v>
      </c>
      <c r="B94" s="102" t="s">
        <v>153</v>
      </c>
      <c r="C94" s="102"/>
      <c r="D94" s="102"/>
      <c r="E94" s="102"/>
      <c r="F94" s="102"/>
      <c r="G94" s="102"/>
      <c r="H94" s="102"/>
      <c r="I94" s="102"/>
      <c r="J94" s="3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ht="15.75" thickBot="1" x14ac:dyDescent="0.3">
      <c r="A95" s="5"/>
      <c r="B95" s="102"/>
      <c r="C95" s="102"/>
      <c r="D95" s="102"/>
      <c r="E95" s="102"/>
      <c r="F95" s="102"/>
      <c r="G95" s="102"/>
      <c r="H95" s="102"/>
      <c r="I95" s="102"/>
      <c r="J95" s="34"/>
      <c r="K95" s="219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5">
      <c r="A96" s="33"/>
      <c r="B96" s="102"/>
      <c r="C96" s="102"/>
      <c r="D96" s="102"/>
      <c r="E96" s="102"/>
      <c r="F96" s="102"/>
      <c r="G96" s="102"/>
      <c r="H96" s="102"/>
      <c r="I96" s="102"/>
      <c r="J96" s="34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ht="15.75" thickBot="1" x14ac:dyDescent="0.3">
      <c r="A97" s="42"/>
      <c r="B97" s="42"/>
      <c r="C97" s="42"/>
      <c r="D97" s="42"/>
      <c r="E97" s="42"/>
      <c r="F97" s="42"/>
      <c r="G97" s="42"/>
      <c r="H97" s="42"/>
      <c r="I97" s="42"/>
      <c r="J97" s="66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5"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5"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5">
      <c r="K100" s="219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5"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5"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5"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5"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5"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5"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5"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5"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5"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5"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5"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5"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2:32" x14ac:dyDescent="0.25"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2:32" x14ac:dyDescent="0.25"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2:32" x14ac:dyDescent="0.25"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2:32" x14ac:dyDescent="0.25"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2:32" x14ac:dyDescent="0.25"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2:32" x14ac:dyDescent="0.25"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2:32" x14ac:dyDescent="0.25"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2:32" x14ac:dyDescent="0.25"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2:32" x14ac:dyDescent="0.25"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2:32" x14ac:dyDescent="0.25"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2:32" x14ac:dyDescent="0.25"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2:32" x14ac:dyDescent="0.25"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2:32" x14ac:dyDescent="0.25"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2:32" x14ac:dyDescent="0.25"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2:32" x14ac:dyDescent="0.25"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2:32" x14ac:dyDescent="0.25"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2:32" x14ac:dyDescent="0.25"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2:32" x14ac:dyDescent="0.25"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2:32" x14ac:dyDescent="0.25"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2:32" x14ac:dyDescent="0.25"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2:32" x14ac:dyDescent="0.25"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2:32" x14ac:dyDescent="0.25"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2:32" x14ac:dyDescent="0.25"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2:32" x14ac:dyDescent="0.25"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2:32" x14ac:dyDescent="0.25"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2:32" x14ac:dyDescent="0.25"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2:32" x14ac:dyDescent="0.25"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2:32" x14ac:dyDescent="0.25"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2:32" x14ac:dyDescent="0.25"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2:32" x14ac:dyDescent="0.25"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2:32" x14ac:dyDescent="0.25"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2:32" x14ac:dyDescent="0.25"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2:32" x14ac:dyDescent="0.25"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2:32" x14ac:dyDescent="0.25"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2:32" x14ac:dyDescent="0.25"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2:32" x14ac:dyDescent="0.25"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2:32" x14ac:dyDescent="0.25"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2:32" x14ac:dyDescent="0.25"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2:32" x14ac:dyDescent="0.25"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2:32" x14ac:dyDescent="0.25"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2:32" x14ac:dyDescent="0.25"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2:32" x14ac:dyDescent="0.25"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2:32" x14ac:dyDescent="0.25"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2:32" x14ac:dyDescent="0.25"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2:32" x14ac:dyDescent="0.25"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2:32" x14ac:dyDescent="0.25"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2:32" x14ac:dyDescent="0.25"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2:32" x14ac:dyDescent="0.25"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2:32" x14ac:dyDescent="0.25"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2:32" x14ac:dyDescent="0.25"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2:32" x14ac:dyDescent="0.25"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2:32" x14ac:dyDescent="0.25"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2:32" x14ac:dyDescent="0.25"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2:32" x14ac:dyDescent="0.25"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2:32" x14ac:dyDescent="0.25"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2:32" x14ac:dyDescent="0.25"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2:32" x14ac:dyDescent="0.25"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2:32" x14ac:dyDescent="0.25"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2:32" x14ac:dyDescent="0.25"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2:32" x14ac:dyDescent="0.25"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2:32" x14ac:dyDescent="0.25"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2:32" x14ac:dyDescent="0.25"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2:32" x14ac:dyDescent="0.25"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2:32" x14ac:dyDescent="0.25"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2:32" x14ac:dyDescent="0.25"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2:32" x14ac:dyDescent="0.25"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2:32" x14ac:dyDescent="0.25"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2:32" x14ac:dyDescent="0.25"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2:32" x14ac:dyDescent="0.25"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2:32" x14ac:dyDescent="0.25"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2:32" x14ac:dyDescent="0.25"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2:32" x14ac:dyDescent="0.25"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2:32" x14ac:dyDescent="0.25"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2:32" x14ac:dyDescent="0.25"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2:32" x14ac:dyDescent="0.25"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2:32" x14ac:dyDescent="0.25"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2:32" x14ac:dyDescent="0.25"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2:32" x14ac:dyDescent="0.25"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2:32" x14ac:dyDescent="0.25"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2:32" x14ac:dyDescent="0.25"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2:32" x14ac:dyDescent="0.25"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2:32" x14ac:dyDescent="0.25"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2:32" x14ac:dyDescent="0.25"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2:32" x14ac:dyDescent="0.25"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2:32" x14ac:dyDescent="0.25"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2:32" x14ac:dyDescent="0.25"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2:32" x14ac:dyDescent="0.25"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2:32" x14ac:dyDescent="0.25"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2:32" x14ac:dyDescent="0.25"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2:32" x14ac:dyDescent="0.25"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2:32" x14ac:dyDescent="0.25"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2:32" x14ac:dyDescent="0.25"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2:32" x14ac:dyDescent="0.25"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2:32" x14ac:dyDescent="0.25"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2:32" x14ac:dyDescent="0.25"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2:32" x14ac:dyDescent="0.25"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2:32" x14ac:dyDescent="0.25"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2:32" x14ac:dyDescent="0.25"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2:32" x14ac:dyDescent="0.25"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2:32" x14ac:dyDescent="0.25"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2:32" x14ac:dyDescent="0.25"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2:32" x14ac:dyDescent="0.25"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2:32" x14ac:dyDescent="0.25"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</sheetData>
  <mergeCells count="1">
    <mergeCell ref="I1:J1"/>
  </mergeCells>
  <conditionalFormatting sqref="B1">
    <cfRule type="cellIs" dxfId="35" priority="3" operator="equal">
      <formula>"Incomplete"</formula>
    </cfRule>
    <cfRule type="cellIs" dxfId="34" priority="4" operator="equal">
      <formula>"Flag for Review"</formula>
    </cfRule>
    <cfRule type="cellIs" dxfId="33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3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42578125" style="32" customWidth="1"/>
    <col min="11" max="11" width="10.7109375" style="32" customWidth="1"/>
    <col min="12" max="16384" width="9.140625" style="32"/>
  </cols>
  <sheetData>
    <row r="1" spans="1:22" x14ac:dyDescent="0.25">
      <c r="A1" s="7">
        <v>18</v>
      </c>
      <c r="B1" s="47" t="s">
        <v>12</v>
      </c>
      <c r="C1" s="31"/>
      <c r="D1" s="31"/>
      <c r="E1" s="31"/>
      <c r="F1" s="31"/>
      <c r="G1" s="31"/>
      <c r="H1" s="29"/>
      <c r="I1" s="41"/>
      <c r="J1" s="41"/>
      <c r="K1" s="65" t="s">
        <v>30</v>
      </c>
      <c r="M1"/>
      <c r="N1"/>
      <c r="O1"/>
      <c r="P1"/>
      <c r="Q1"/>
      <c r="R1"/>
      <c r="S1"/>
      <c r="T1"/>
      <c r="U1"/>
      <c r="V1"/>
    </row>
    <row r="2" spans="1:22" x14ac:dyDescent="0.25">
      <c r="A2" s="33"/>
      <c r="B2" s="29"/>
      <c r="C2" s="29"/>
      <c r="D2" s="29"/>
      <c r="E2" s="29"/>
      <c r="F2" s="29"/>
      <c r="G2" s="29"/>
      <c r="H2" s="41"/>
      <c r="I2" s="41"/>
      <c r="J2" s="29"/>
      <c r="K2" s="34"/>
      <c r="M2"/>
      <c r="N2"/>
      <c r="O2"/>
      <c r="P2"/>
      <c r="Q2"/>
      <c r="R2"/>
      <c r="S2"/>
      <c r="T2"/>
      <c r="U2"/>
      <c r="V2"/>
    </row>
    <row r="3" spans="1:22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34"/>
      <c r="M3"/>
      <c r="N3"/>
      <c r="O3"/>
      <c r="P3"/>
      <c r="Q3"/>
      <c r="R3"/>
      <c r="S3"/>
      <c r="T3"/>
      <c r="U3"/>
      <c r="V3"/>
    </row>
    <row r="4" spans="1:22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29"/>
      <c r="J4" s="29"/>
      <c r="K4" s="34"/>
      <c r="M4"/>
      <c r="N4"/>
      <c r="O4"/>
      <c r="P4"/>
      <c r="Q4"/>
      <c r="R4"/>
      <c r="S4"/>
      <c r="T4"/>
      <c r="U4"/>
      <c r="V4"/>
    </row>
    <row r="5" spans="1:22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34"/>
      <c r="M5"/>
      <c r="N5"/>
      <c r="O5"/>
      <c r="P5"/>
      <c r="Q5"/>
      <c r="R5"/>
      <c r="S5"/>
      <c r="T5"/>
      <c r="U5"/>
      <c r="V5"/>
    </row>
    <row r="6" spans="1:22" ht="15" customHeight="1" x14ac:dyDescent="0.25">
      <c r="A6" s="38" t="s">
        <v>2</v>
      </c>
      <c r="B6" s="98" t="s">
        <v>236</v>
      </c>
      <c r="C6" s="29"/>
      <c r="D6" s="29"/>
      <c r="E6" s="29"/>
      <c r="F6" s="29"/>
      <c r="G6" s="29"/>
      <c r="H6" s="29"/>
      <c r="I6" s="29"/>
      <c r="J6" s="29"/>
      <c r="K6" s="34"/>
      <c r="M6"/>
      <c r="N6"/>
      <c r="O6"/>
      <c r="P6"/>
      <c r="Q6"/>
      <c r="R6"/>
      <c r="S6"/>
      <c r="T6"/>
      <c r="U6"/>
      <c r="V6"/>
    </row>
    <row r="7" spans="1:22" ht="15" customHeight="1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29"/>
      <c r="K7" s="34"/>
      <c r="M7"/>
      <c r="N7"/>
      <c r="O7"/>
      <c r="P7"/>
      <c r="Q7"/>
      <c r="R7"/>
      <c r="S7"/>
      <c r="T7"/>
      <c r="U7"/>
      <c r="V7"/>
    </row>
    <row r="8" spans="1:22" ht="15" customHeight="1" thickBot="1" x14ac:dyDescent="0.3">
      <c r="A8" s="5"/>
      <c r="B8" s="29"/>
      <c r="C8" s="92"/>
      <c r="D8" s="93"/>
      <c r="E8" s="93"/>
      <c r="F8" s="190" t="s">
        <v>237</v>
      </c>
      <c r="G8" s="191" t="s">
        <v>238</v>
      </c>
      <c r="H8" s="29"/>
      <c r="I8" s="29"/>
      <c r="J8" s="29"/>
      <c r="K8" s="34"/>
      <c r="M8"/>
      <c r="N8"/>
      <c r="O8"/>
      <c r="P8"/>
      <c r="Q8"/>
      <c r="R8"/>
      <c r="S8"/>
      <c r="T8"/>
      <c r="U8"/>
      <c r="V8"/>
    </row>
    <row r="9" spans="1:22" ht="15" customHeight="1" x14ac:dyDescent="0.25">
      <c r="A9" s="41"/>
      <c r="B9" s="29"/>
      <c r="C9" s="192" t="s">
        <v>239</v>
      </c>
      <c r="D9" s="97"/>
      <c r="E9" s="97"/>
      <c r="F9" s="193" t="s">
        <v>240</v>
      </c>
      <c r="G9" s="194" t="s">
        <v>240</v>
      </c>
      <c r="H9" s="29"/>
      <c r="I9" s="29"/>
      <c r="J9" s="29"/>
      <c r="K9" s="34"/>
      <c r="M9"/>
      <c r="N9"/>
      <c r="O9"/>
      <c r="P9"/>
      <c r="Q9"/>
      <c r="R9"/>
      <c r="S9"/>
      <c r="T9"/>
      <c r="U9"/>
      <c r="V9"/>
    </row>
    <row r="10" spans="1:22" ht="15" customHeight="1" x14ac:dyDescent="0.25">
      <c r="A10" s="41"/>
      <c r="B10" s="29"/>
      <c r="C10" s="92" t="s">
        <v>241</v>
      </c>
      <c r="D10" s="93"/>
      <c r="E10" s="93"/>
      <c r="F10" s="195">
        <v>50000</v>
      </c>
      <c r="G10" s="158">
        <v>52973</v>
      </c>
      <c r="H10" s="29"/>
      <c r="I10" s="29"/>
      <c r="J10" s="29"/>
      <c r="K10" s="34"/>
      <c r="M10"/>
      <c r="N10"/>
      <c r="O10"/>
      <c r="P10"/>
      <c r="Q10"/>
      <c r="R10"/>
      <c r="S10"/>
      <c r="T10"/>
      <c r="U10"/>
      <c r="V10"/>
    </row>
    <row r="11" spans="1:22" ht="15" customHeight="1" x14ac:dyDescent="0.25">
      <c r="A11" s="41"/>
      <c r="B11" s="29"/>
      <c r="C11" s="94" t="s">
        <v>242</v>
      </c>
      <c r="D11" s="95"/>
      <c r="E11" s="95"/>
      <c r="F11" s="196">
        <v>1539</v>
      </c>
      <c r="G11" s="159">
        <v>1899</v>
      </c>
      <c r="H11" s="29"/>
      <c r="I11" s="29"/>
      <c r="J11" s="29"/>
      <c r="K11" s="34"/>
      <c r="M11"/>
      <c r="N11"/>
      <c r="O11"/>
      <c r="P11"/>
      <c r="Q11"/>
      <c r="R11"/>
      <c r="S11"/>
      <c r="T11"/>
      <c r="U11"/>
      <c r="V11"/>
    </row>
    <row r="12" spans="1:22" ht="15" customHeight="1" x14ac:dyDescent="0.25">
      <c r="A12" s="41"/>
      <c r="B12" s="29"/>
      <c r="C12" s="94" t="s">
        <v>243</v>
      </c>
      <c r="D12" s="95"/>
      <c r="E12" s="95"/>
      <c r="F12" s="196">
        <v>62</v>
      </c>
      <c r="G12" s="159">
        <v>73</v>
      </c>
      <c r="H12" s="29"/>
      <c r="I12" s="29"/>
      <c r="J12" s="29"/>
      <c r="K12" s="34"/>
      <c r="M12"/>
      <c r="N12"/>
      <c r="O12"/>
      <c r="P12"/>
      <c r="Q12"/>
      <c r="R12"/>
      <c r="S12"/>
      <c r="T12"/>
      <c r="U12"/>
      <c r="V12"/>
    </row>
    <row r="13" spans="1:22" ht="15" customHeight="1" x14ac:dyDescent="0.25">
      <c r="A13" s="41"/>
      <c r="B13" s="29"/>
      <c r="C13" s="94" t="s">
        <v>244</v>
      </c>
      <c r="D13" s="95"/>
      <c r="E13" s="95"/>
      <c r="F13" s="196">
        <v>250</v>
      </c>
      <c r="G13" s="159">
        <v>257</v>
      </c>
      <c r="H13" s="29"/>
      <c r="I13" s="29"/>
      <c r="J13" s="29"/>
      <c r="K13" s="34"/>
      <c r="M13"/>
      <c r="N13"/>
      <c r="O13"/>
      <c r="P13"/>
      <c r="Q13"/>
      <c r="R13"/>
      <c r="S13"/>
      <c r="T13"/>
      <c r="U13"/>
      <c r="V13"/>
    </row>
    <row r="14" spans="1:22" ht="15" customHeight="1" x14ac:dyDescent="0.25">
      <c r="A14" s="41"/>
      <c r="B14" s="29"/>
      <c r="C14" s="94" t="s">
        <v>245</v>
      </c>
      <c r="D14" s="95"/>
      <c r="E14" s="95"/>
      <c r="F14" s="196">
        <v>2078</v>
      </c>
      <c r="G14" s="159">
        <v>2160</v>
      </c>
      <c r="H14" s="29"/>
      <c r="I14" s="29"/>
      <c r="J14" s="29"/>
      <c r="K14" s="34"/>
      <c r="M14"/>
      <c r="N14"/>
      <c r="O14"/>
      <c r="P14"/>
      <c r="Q14"/>
      <c r="R14"/>
      <c r="S14"/>
      <c r="T14"/>
      <c r="U14"/>
      <c r="V14"/>
    </row>
    <row r="15" spans="1:22" ht="15" customHeight="1" x14ac:dyDescent="0.25">
      <c r="A15" s="41"/>
      <c r="B15" s="29"/>
      <c r="C15" s="96" t="s">
        <v>246</v>
      </c>
      <c r="D15" s="97"/>
      <c r="E15" s="97"/>
      <c r="F15" s="197">
        <v>3749</v>
      </c>
      <c r="G15" s="160">
        <v>4611</v>
      </c>
      <c r="H15" s="29"/>
      <c r="I15" s="29"/>
      <c r="J15" s="29"/>
      <c r="K15" s="34"/>
      <c r="M15"/>
      <c r="N15"/>
      <c r="O15"/>
      <c r="P15"/>
      <c r="Q15"/>
      <c r="R15"/>
      <c r="S15"/>
      <c r="T15"/>
      <c r="U15"/>
      <c r="V15"/>
    </row>
    <row r="16" spans="1:22" ht="15" customHeight="1" x14ac:dyDescent="0.25">
      <c r="A16" s="41"/>
      <c r="B16" s="29"/>
      <c r="C16" s="92" t="s">
        <v>247</v>
      </c>
      <c r="D16" s="93"/>
      <c r="E16" s="93"/>
      <c r="F16" s="195">
        <v>2083</v>
      </c>
      <c r="G16" s="158">
        <v>2250</v>
      </c>
      <c r="H16" s="29"/>
      <c r="I16" s="29"/>
      <c r="J16" s="29"/>
      <c r="K16" s="34"/>
      <c r="M16"/>
      <c r="N16"/>
      <c r="O16"/>
      <c r="P16"/>
      <c r="Q16"/>
      <c r="R16"/>
      <c r="S16"/>
      <c r="T16"/>
      <c r="U16"/>
      <c r="V16"/>
    </row>
    <row r="17" spans="1:22" ht="15" customHeight="1" x14ac:dyDescent="0.25">
      <c r="A17" s="41"/>
      <c r="B17" s="29"/>
      <c r="C17" s="96" t="s">
        <v>248</v>
      </c>
      <c r="D17" s="97"/>
      <c r="E17" s="97"/>
      <c r="F17" s="197">
        <v>67000</v>
      </c>
      <c r="G17" s="160">
        <v>68500</v>
      </c>
      <c r="H17" s="29"/>
      <c r="I17" s="29"/>
      <c r="J17" s="29"/>
      <c r="K17" s="34"/>
      <c r="M17"/>
      <c r="N17"/>
      <c r="O17"/>
      <c r="P17"/>
      <c r="Q17"/>
      <c r="R17"/>
      <c r="S17"/>
      <c r="T17"/>
      <c r="U17"/>
      <c r="V17"/>
    </row>
    <row r="18" spans="1:22" ht="15" customHeight="1" x14ac:dyDescent="0.25">
      <c r="A18" s="41"/>
      <c r="B18" s="29"/>
      <c r="C18" s="96" t="s">
        <v>249</v>
      </c>
      <c r="D18" s="97"/>
      <c r="E18" s="97"/>
      <c r="F18" s="197">
        <v>17108</v>
      </c>
      <c r="G18" s="160">
        <v>18000</v>
      </c>
      <c r="H18" s="29"/>
      <c r="I18" s="29"/>
      <c r="J18" s="29"/>
      <c r="K18" s="34"/>
      <c r="M18"/>
      <c r="N18"/>
      <c r="O18"/>
      <c r="P18"/>
      <c r="Q18"/>
      <c r="R18"/>
      <c r="S18"/>
      <c r="T18"/>
      <c r="U18"/>
      <c r="V18"/>
    </row>
    <row r="19" spans="1:22" ht="15" customHeight="1" x14ac:dyDescent="0.25">
      <c r="A19" s="41"/>
      <c r="B19" s="29"/>
      <c r="C19" s="29"/>
      <c r="D19" s="29"/>
      <c r="E19" s="29"/>
      <c r="F19" s="29"/>
      <c r="G19" s="29"/>
      <c r="H19" s="29"/>
      <c r="I19" s="29"/>
      <c r="J19" s="29"/>
      <c r="K19" s="34"/>
      <c r="M19"/>
      <c r="N19"/>
      <c r="O19"/>
      <c r="P19"/>
      <c r="Q19"/>
      <c r="R19"/>
      <c r="S19"/>
      <c r="T19"/>
      <c r="U19"/>
      <c r="V19"/>
    </row>
    <row r="20" spans="1:22" ht="15" customHeight="1" x14ac:dyDescent="0.25">
      <c r="A20" s="38" t="s">
        <v>3</v>
      </c>
      <c r="B20" s="29" t="s">
        <v>250</v>
      </c>
      <c r="C20" s="29"/>
      <c r="D20" s="29"/>
      <c r="E20" s="29"/>
      <c r="F20" s="29"/>
      <c r="G20" s="29"/>
      <c r="H20" s="29"/>
      <c r="I20" s="29"/>
      <c r="J20" s="29"/>
      <c r="K20" s="34"/>
      <c r="M20"/>
      <c r="N20"/>
      <c r="O20"/>
      <c r="P20"/>
      <c r="Q20"/>
      <c r="R20"/>
      <c r="S20"/>
      <c r="T20"/>
      <c r="U20"/>
      <c r="V20"/>
    </row>
    <row r="21" spans="1:22" ht="15" customHeight="1" thickBot="1" x14ac:dyDescent="0.3">
      <c r="A21" s="9">
        <f>INDEX('Point Grid'!$C$8:$I$35,MATCH($A$1,'Point Grid'!$A$8:$A$35,0),MATCH(A20,'Point Grid'!$C$7:$I$7,0))</f>
        <v>1</v>
      </c>
      <c r="B21" s="29" t="s">
        <v>251</v>
      </c>
      <c r="C21" s="29"/>
      <c r="D21" s="29"/>
      <c r="E21" s="29"/>
      <c r="F21" s="29"/>
      <c r="G21" s="29"/>
      <c r="H21" s="29"/>
      <c r="I21" s="29"/>
      <c r="J21" s="29"/>
      <c r="K21" s="34"/>
      <c r="M21"/>
      <c r="N21"/>
      <c r="O21"/>
      <c r="P21"/>
      <c r="Q21"/>
      <c r="R21"/>
      <c r="S21"/>
      <c r="T21"/>
      <c r="U21"/>
      <c r="V21"/>
    </row>
    <row r="22" spans="1:22" ht="15" customHeight="1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29"/>
      <c r="K22" s="34"/>
      <c r="M22"/>
      <c r="N22"/>
      <c r="O22"/>
      <c r="P22"/>
      <c r="Q22"/>
      <c r="R22"/>
      <c r="S22"/>
      <c r="T22"/>
      <c r="U22"/>
      <c r="V22"/>
    </row>
    <row r="23" spans="1:22" ht="15" customHeight="1" x14ac:dyDescent="0.25">
      <c r="A23" s="33"/>
      <c r="B23" s="29"/>
      <c r="C23" s="29"/>
      <c r="D23" s="29"/>
      <c r="E23" s="29"/>
      <c r="F23" s="29"/>
      <c r="G23" s="29"/>
      <c r="H23" s="29"/>
      <c r="I23" s="29"/>
      <c r="J23" s="29"/>
      <c r="K23" s="34"/>
      <c r="M23"/>
      <c r="N23"/>
      <c r="O23"/>
      <c r="P23"/>
      <c r="Q23"/>
      <c r="R23"/>
      <c r="S23"/>
      <c r="T23"/>
      <c r="U23"/>
      <c r="V23"/>
    </row>
    <row r="24" spans="1:22" ht="15" customHeight="1" x14ac:dyDescent="0.25">
      <c r="A24" s="38" t="s">
        <v>4</v>
      </c>
      <c r="B24" s="29" t="s">
        <v>252</v>
      </c>
      <c r="C24" s="29"/>
      <c r="D24" s="29"/>
      <c r="E24" s="29"/>
      <c r="F24" s="29"/>
      <c r="G24" s="29"/>
      <c r="H24" s="29"/>
      <c r="I24" s="29"/>
      <c r="J24" s="29"/>
      <c r="K24" s="34"/>
      <c r="M24"/>
      <c r="N24"/>
      <c r="O24"/>
      <c r="P24"/>
      <c r="Q24"/>
      <c r="R24"/>
      <c r="S24"/>
      <c r="T24"/>
      <c r="U24"/>
      <c r="V24"/>
    </row>
    <row r="25" spans="1:22" ht="15" customHeight="1" thickBot="1" x14ac:dyDescent="0.3">
      <c r="A25" s="9">
        <f>INDEX('Point Grid'!$C$8:$I$35,MATCH($A$1,'Point Grid'!$A$8:$A$35,0),MATCH(A24,'Point Grid'!$C$7:$I$7,0))</f>
        <v>1.25</v>
      </c>
      <c r="B25" s="198"/>
      <c r="C25" s="29"/>
      <c r="D25" s="29"/>
      <c r="E25" s="29"/>
      <c r="F25" s="29"/>
      <c r="G25" s="29"/>
      <c r="H25" s="29"/>
      <c r="I25" s="29"/>
      <c r="J25" s="29"/>
      <c r="K25" s="34"/>
      <c r="M25"/>
      <c r="N25"/>
      <c r="O25"/>
      <c r="P25"/>
      <c r="Q25"/>
      <c r="R25"/>
      <c r="S25"/>
      <c r="T25"/>
      <c r="U25"/>
      <c r="V25"/>
    </row>
    <row r="26" spans="1:22" ht="15" customHeight="1" thickBot="1" x14ac:dyDescent="0.3">
      <c r="A26" s="5"/>
      <c r="B26" s="44" t="s">
        <v>258</v>
      </c>
      <c r="C26" s="29" t="s">
        <v>253</v>
      </c>
      <c r="D26" s="29"/>
      <c r="E26" s="29"/>
      <c r="F26" s="29"/>
      <c r="G26" s="29"/>
      <c r="H26" s="29"/>
      <c r="I26" s="29"/>
      <c r="J26" s="29"/>
      <c r="K26" s="34"/>
      <c r="M26"/>
      <c r="N26"/>
      <c r="O26"/>
      <c r="P26"/>
      <c r="Q26"/>
      <c r="R26"/>
      <c r="S26"/>
      <c r="T26"/>
      <c r="U26"/>
      <c r="V26"/>
    </row>
    <row r="27" spans="1:22" ht="15" customHeight="1" x14ac:dyDescent="0.25">
      <c r="A27" s="33"/>
      <c r="B27" s="44"/>
      <c r="C27" s="29" t="s">
        <v>254</v>
      </c>
      <c r="D27" s="29"/>
      <c r="E27" s="29"/>
      <c r="F27" s="29"/>
      <c r="G27" s="29"/>
      <c r="H27" s="29"/>
      <c r="I27" s="29"/>
      <c r="J27" s="29"/>
      <c r="K27" s="34"/>
      <c r="M27"/>
      <c r="N27"/>
      <c r="O27"/>
      <c r="P27"/>
      <c r="Q27"/>
      <c r="R27"/>
      <c r="S27"/>
      <c r="T27"/>
      <c r="U27"/>
      <c r="V27"/>
    </row>
    <row r="28" spans="1:22" x14ac:dyDescent="0.25">
      <c r="A28" s="33"/>
      <c r="B28" s="44"/>
      <c r="C28" s="29" t="s">
        <v>255</v>
      </c>
      <c r="D28" s="29"/>
      <c r="E28" s="29"/>
      <c r="F28" s="29"/>
      <c r="G28" s="29"/>
      <c r="H28" s="29"/>
      <c r="I28" s="29"/>
      <c r="J28" s="29"/>
      <c r="K28" s="34"/>
      <c r="M28"/>
      <c r="N28"/>
      <c r="O28"/>
      <c r="P28"/>
      <c r="Q28"/>
      <c r="R28"/>
      <c r="S28"/>
      <c r="T28"/>
      <c r="U28"/>
      <c r="V28"/>
    </row>
    <row r="29" spans="1:22" x14ac:dyDescent="0.25">
      <c r="A29" s="33"/>
      <c r="B29" s="44"/>
      <c r="C29" s="44"/>
      <c r="D29" s="29"/>
      <c r="E29" s="29"/>
      <c r="F29" s="29"/>
      <c r="G29" s="29"/>
      <c r="H29" s="29"/>
      <c r="I29" s="29"/>
      <c r="J29" s="29"/>
      <c r="K29" s="34"/>
      <c r="M29"/>
      <c r="N29"/>
      <c r="O29"/>
      <c r="P29"/>
      <c r="Q29"/>
      <c r="R29"/>
      <c r="S29"/>
      <c r="T29"/>
      <c r="U29"/>
      <c r="V29"/>
    </row>
    <row r="30" spans="1:22" x14ac:dyDescent="0.25">
      <c r="A30" s="33"/>
      <c r="B30" s="44" t="s">
        <v>259</v>
      </c>
      <c r="C30" s="29" t="s">
        <v>256</v>
      </c>
      <c r="D30" s="29"/>
      <c r="E30" s="29"/>
      <c r="F30" s="29"/>
      <c r="G30" s="29"/>
      <c r="H30" s="29"/>
      <c r="I30" s="29"/>
      <c r="J30" s="29"/>
      <c r="K30" s="34"/>
      <c r="M30"/>
      <c r="N30"/>
      <c r="O30"/>
      <c r="P30"/>
      <c r="Q30"/>
      <c r="R30"/>
      <c r="S30"/>
      <c r="T30"/>
      <c r="U30"/>
      <c r="V30"/>
    </row>
    <row r="31" spans="1:22" x14ac:dyDescent="0.25">
      <c r="A31" s="33"/>
      <c r="B31" s="198"/>
      <c r="C31" s="29" t="s">
        <v>257</v>
      </c>
      <c r="D31" s="29"/>
      <c r="E31" s="29"/>
      <c r="F31" s="29"/>
      <c r="G31" s="29"/>
      <c r="H31" s="29"/>
      <c r="I31" s="29"/>
      <c r="J31" s="29"/>
      <c r="K31" s="34"/>
      <c r="M31"/>
      <c r="N31"/>
      <c r="O31"/>
      <c r="P31"/>
      <c r="Q31"/>
      <c r="R31"/>
      <c r="S31"/>
      <c r="T31"/>
      <c r="U31"/>
      <c r="V31"/>
    </row>
    <row r="32" spans="1:22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37"/>
      <c r="M32"/>
      <c r="N32"/>
      <c r="O32"/>
      <c r="P32"/>
      <c r="Q32"/>
      <c r="R32"/>
      <c r="S32"/>
      <c r="T32"/>
      <c r="U32"/>
      <c r="V32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7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8" width="9.42578125" style="32" customWidth="1"/>
    <col min="9" max="11" width="11.42578125" style="32" customWidth="1"/>
    <col min="12" max="12" width="9.42578125" style="32" customWidth="1"/>
    <col min="13" max="13" width="10.7109375" style="32" customWidth="1"/>
    <col min="14" max="16384" width="9.140625" style="32"/>
  </cols>
  <sheetData>
    <row r="1" spans="1:25" x14ac:dyDescent="0.25">
      <c r="A1" s="7">
        <v>19</v>
      </c>
      <c r="B1" s="47" t="s">
        <v>12</v>
      </c>
      <c r="C1" s="31"/>
      <c r="D1" s="31"/>
      <c r="E1" s="31"/>
      <c r="F1" s="31"/>
      <c r="G1" s="31"/>
      <c r="H1" s="31"/>
      <c r="I1" s="31"/>
      <c r="J1" s="31"/>
      <c r="K1" s="280" t="s">
        <v>30</v>
      </c>
      <c r="L1" s="283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/>
      <c r="B2" s="29"/>
      <c r="C2" s="29"/>
      <c r="D2" s="29"/>
      <c r="E2" s="29"/>
      <c r="F2" s="29"/>
      <c r="G2" s="29"/>
      <c r="H2" s="29"/>
      <c r="I2" s="29"/>
      <c r="J2" s="29"/>
      <c r="K2" s="29"/>
      <c r="L2" s="34"/>
      <c r="N2"/>
      <c r="O2"/>
      <c r="P2"/>
      <c r="Q2"/>
      <c r="R2"/>
      <c r="S2"/>
      <c r="T2"/>
      <c r="U2"/>
      <c r="V2"/>
      <c r="W2"/>
      <c r="X2"/>
      <c r="Y2"/>
    </row>
    <row r="3" spans="1:25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4"/>
      <c r="N3"/>
      <c r="O3"/>
      <c r="P3"/>
      <c r="Q3"/>
      <c r="R3"/>
      <c r="S3"/>
      <c r="T3"/>
      <c r="U3"/>
      <c r="V3"/>
      <c r="W3"/>
      <c r="X3"/>
      <c r="Y3"/>
    </row>
    <row r="4" spans="1:25" x14ac:dyDescent="0.25">
      <c r="A4" s="9">
        <f>INDEX('Point Grid'!B:B,MATCH($A$1,'Point Grid'!A:A,0))</f>
        <v>6.25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34"/>
      <c r="N4"/>
      <c r="O4"/>
      <c r="P4"/>
      <c r="Q4"/>
      <c r="R4"/>
      <c r="S4"/>
      <c r="T4"/>
      <c r="U4"/>
      <c r="V4"/>
      <c r="W4"/>
      <c r="X4"/>
      <c r="Y4"/>
    </row>
    <row r="5" spans="1:25" x14ac:dyDescent="0.25">
      <c r="A5" s="33"/>
      <c r="B5" s="29"/>
      <c r="C5" s="29"/>
      <c r="D5" s="29"/>
      <c r="E5" s="29"/>
      <c r="F5" s="29"/>
      <c r="G5" s="29"/>
      <c r="H5" s="29"/>
      <c r="I5" s="29"/>
      <c r="J5" s="29"/>
      <c r="K5" s="29"/>
      <c r="L5" s="34"/>
      <c r="N5"/>
      <c r="O5"/>
      <c r="P5"/>
      <c r="Q5"/>
      <c r="R5"/>
      <c r="S5"/>
      <c r="T5"/>
      <c r="U5"/>
      <c r="V5"/>
      <c r="W5"/>
      <c r="X5"/>
      <c r="Y5"/>
    </row>
    <row r="6" spans="1:25" x14ac:dyDescent="0.25">
      <c r="A6" s="38" t="s">
        <v>2</v>
      </c>
      <c r="B6" s="29" t="s">
        <v>205</v>
      </c>
      <c r="C6" s="29"/>
      <c r="D6" s="29"/>
      <c r="E6" s="29"/>
      <c r="F6" s="29"/>
      <c r="G6" s="29"/>
      <c r="H6" s="29"/>
      <c r="I6" s="29"/>
      <c r="J6" s="29"/>
      <c r="K6" s="29"/>
      <c r="L6" s="34"/>
      <c r="N6"/>
      <c r="O6"/>
      <c r="P6"/>
      <c r="Q6"/>
      <c r="R6"/>
      <c r="S6"/>
      <c r="T6"/>
      <c r="U6"/>
      <c r="V6"/>
      <c r="W6"/>
      <c r="X6"/>
      <c r="Y6"/>
    </row>
    <row r="7" spans="1:25" ht="15.75" thickBot="1" x14ac:dyDescent="0.3">
      <c r="A7" s="9">
        <f>INDEX('Point Grid'!$C$8:$I$35,MATCH($A$1,'Point Grid'!$A$8:$A$35,0),MATCH(A6,'Point Grid'!$C$7:$I$7,0))</f>
        <v>0.5</v>
      </c>
      <c r="B7" s="29" t="s">
        <v>206</v>
      </c>
      <c r="C7" s="29"/>
      <c r="D7" s="29"/>
      <c r="E7" s="29"/>
      <c r="F7" s="29"/>
      <c r="G7" s="29"/>
      <c r="H7" s="29"/>
      <c r="I7" s="29"/>
      <c r="J7" s="29"/>
      <c r="K7" s="29"/>
      <c r="L7" s="34"/>
      <c r="N7"/>
      <c r="O7"/>
      <c r="P7"/>
      <c r="Q7"/>
      <c r="R7"/>
      <c r="S7"/>
      <c r="T7"/>
      <c r="U7"/>
      <c r="V7"/>
      <c r="W7"/>
      <c r="X7"/>
      <c r="Y7"/>
    </row>
    <row r="8" spans="1:25" ht="15.75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29"/>
      <c r="K8" s="29"/>
      <c r="L8" s="34"/>
      <c r="N8"/>
      <c r="O8"/>
      <c r="P8"/>
      <c r="Q8"/>
      <c r="R8"/>
      <c r="S8"/>
      <c r="T8"/>
      <c r="U8"/>
      <c r="V8"/>
      <c r="W8"/>
      <c r="X8"/>
      <c r="Y8"/>
    </row>
    <row r="9" spans="1:25" x14ac:dyDescent="0.25">
      <c r="A9" s="41"/>
      <c r="B9" s="29"/>
      <c r="C9" s="29"/>
      <c r="D9" s="29"/>
      <c r="E9" s="29"/>
      <c r="F9" s="29"/>
      <c r="G9" s="29"/>
      <c r="H9" s="29"/>
      <c r="I9" s="29"/>
      <c r="J9" s="29"/>
      <c r="K9" s="29"/>
      <c r="L9" s="34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5">
      <c r="A10" s="38" t="s">
        <v>3</v>
      </c>
      <c r="B10" s="102" t="s">
        <v>207</v>
      </c>
      <c r="C10" s="102"/>
      <c r="D10" s="102"/>
      <c r="E10" s="102"/>
      <c r="F10" s="102"/>
      <c r="G10" s="102"/>
      <c r="H10" s="102"/>
      <c r="I10" s="102"/>
      <c r="J10" s="102"/>
      <c r="K10" s="102"/>
      <c r="L10" s="34"/>
      <c r="N10"/>
      <c r="O10"/>
      <c r="P10"/>
      <c r="Q10"/>
      <c r="R10"/>
      <c r="S10"/>
      <c r="T10"/>
      <c r="U10"/>
      <c r="V10"/>
      <c r="W10"/>
      <c r="X10"/>
      <c r="Y10"/>
    </row>
    <row r="11" spans="1:25" ht="15.75" thickBot="1" x14ac:dyDescent="0.3">
      <c r="A11" s="9">
        <f>INDEX('Point Grid'!$C$8:$I$35,MATCH($A$1,'Point Grid'!$A$8:$A$35,0),MATCH(A10,'Point Grid'!$C$7:$I$7,0))</f>
        <v>3</v>
      </c>
      <c r="B11" s="102" t="s">
        <v>208</v>
      </c>
      <c r="C11" s="102"/>
      <c r="D11" s="102"/>
      <c r="E11" s="102"/>
      <c r="F11" s="102"/>
      <c r="G11" s="102"/>
      <c r="H11" s="102"/>
      <c r="I11" s="102"/>
      <c r="J11" s="102"/>
      <c r="K11" s="102"/>
      <c r="L11" s="34"/>
      <c r="N11"/>
      <c r="O11"/>
      <c r="P11"/>
      <c r="Q11"/>
      <c r="R11"/>
      <c r="S11"/>
      <c r="T11"/>
      <c r="U11"/>
      <c r="V11"/>
      <c r="W11"/>
      <c r="X11"/>
      <c r="Y11"/>
    </row>
    <row r="12" spans="1:25" ht="15.75" thickBot="1" x14ac:dyDescent="0.3">
      <c r="A12" s="5"/>
      <c r="B12" s="58"/>
      <c r="C12" s="58"/>
      <c r="D12" s="58"/>
      <c r="E12" s="58"/>
      <c r="F12" s="58"/>
      <c r="G12" s="58"/>
      <c r="H12" s="58"/>
      <c r="I12" s="102"/>
      <c r="J12" s="102"/>
      <c r="K12" s="102"/>
      <c r="L12" s="34"/>
      <c r="N12"/>
      <c r="O12"/>
      <c r="P12"/>
      <c r="Q12"/>
      <c r="R12"/>
      <c r="S12"/>
      <c r="T12"/>
      <c r="U12"/>
      <c r="V12"/>
      <c r="W12"/>
      <c r="X12"/>
      <c r="Y12"/>
    </row>
    <row r="13" spans="1:25" x14ac:dyDescent="0.25">
      <c r="A13" s="33"/>
      <c r="B13" s="113" t="s">
        <v>209</v>
      </c>
      <c r="C13" s="59"/>
      <c r="D13" s="59"/>
      <c r="E13" s="59"/>
      <c r="F13" s="59"/>
      <c r="G13" s="175"/>
      <c r="H13" s="176">
        <v>5</v>
      </c>
      <c r="I13" s="177" t="s">
        <v>401</v>
      </c>
      <c r="J13" s="58"/>
      <c r="K13" s="58"/>
      <c r="L13" s="34"/>
      <c r="N13"/>
      <c r="O13"/>
      <c r="P13"/>
      <c r="Q13"/>
      <c r="R13"/>
      <c r="S13"/>
      <c r="T13"/>
      <c r="U13"/>
      <c r="V13"/>
      <c r="W13"/>
      <c r="X13"/>
      <c r="Y13"/>
    </row>
    <row r="14" spans="1:25" x14ac:dyDescent="0.25">
      <c r="A14" s="33"/>
      <c r="B14" s="103" t="s">
        <v>210</v>
      </c>
      <c r="C14" s="60"/>
      <c r="D14" s="60"/>
      <c r="E14" s="60"/>
      <c r="F14" s="60"/>
      <c r="G14" s="178"/>
      <c r="H14" s="179">
        <v>2</v>
      </c>
      <c r="I14" s="58"/>
      <c r="J14" s="58"/>
      <c r="K14" s="58"/>
      <c r="L14" s="34"/>
      <c r="N14"/>
      <c r="O14"/>
      <c r="P14"/>
      <c r="Q14"/>
      <c r="R14"/>
      <c r="S14"/>
      <c r="T14"/>
      <c r="U14"/>
      <c r="V14"/>
      <c r="W14"/>
      <c r="X14"/>
      <c r="Y14"/>
    </row>
    <row r="15" spans="1:25" x14ac:dyDescent="0.25">
      <c r="A15" s="33"/>
      <c r="B15" s="106" t="s">
        <v>211</v>
      </c>
      <c r="C15" s="61"/>
      <c r="D15" s="61"/>
      <c r="E15" s="61"/>
      <c r="F15" s="61"/>
      <c r="G15" s="180"/>
      <c r="H15" s="181">
        <v>1</v>
      </c>
      <c r="I15" s="58"/>
      <c r="J15" s="58"/>
      <c r="K15" s="58"/>
      <c r="L15" s="34"/>
      <c r="N15"/>
      <c r="O15"/>
      <c r="P15"/>
      <c r="Q15"/>
      <c r="R15"/>
      <c r="S15"/>
      <c r="T15"/>
      <c r="U15"/>
      <c r="V15"/>
      <c r="W15"/>
      <c r="X15"/>
      <c r="Y15"/>
    </row>
    <row r="16" spans="1:25" x14ac:dyDescent="0.25">
      <c r="A16" s="33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34"/>
      <c r="N16"/>
      <c r="O16"/>
      <c r="P16"/>
      <c r="Q16"/>
      <c r="R16"/>
      <c r="S16"/>
      <c r="T16"/>
      <c r="U16"/>
      <c r="V16"/>
      <c r="W16"/>
      <c r="X16"/>
      <c r="Y16"/>
    </row>
    <row r="17" spans="1:25" x14ac:dyDescent="0.25">
      <c r="A17" s="33"/>
      <c r="B17" s="113" t="s">
        <v>212</v>
      </c>
      <c r="C17" s="59"/>
      <c r="D17" s="59"/>
      <c r="E17" s="175"/>
      <c r="F17" s="157" t="s">
        <v>213</v>
      </c>
      <c r="G17" s="182">
        <v>2022</v>
      </c>
      <c r="H17" s="182">
        <v>2023</v>
      </c>
      <c r="I17" s="182">
        <v>2024</v>
      </c>
      <c r="J17" s="182">
        <v>2025</v>
      </c>
      <c r="K17" s="183">
        <v>2026</v>
      </c>
      <c r="L17" s="34"/>
      <c r="N17"/>
      <c r="O17"/>
      <c r="P17"/>
      <c r="Q17"/>
      <c r="R17"/>
      <c r="S17"/>
      <c r="T17"/>
      <c r="U17"/>
      <c r="V17"/>
      <c r="W17"/>
      <c r="X17"/>
      <c r="Y17"/>
    </row>
    <row r="18" spans="1:25" x14ac:dyDescent="0.25">
      <c r="A18" s="33"/>
      <c r="B18" s="161" t="s">
        <v>214</v>
      </c>
      <c r="C18" s="162"/>
      <c r="D18" s="143"/>
      <c r="E18" s="144"/>
      <c r="F18" s="149" t="s">
        <v>162</v>
      </c>
      <c r="G18" s="163">
        <v>2.1</v>
      </c>
      <c r="H18" s="164">
        <v>2.16</v>
      </c>
      <c r="I18" s="165">
        <v>2.2200000000000002</v>
      </c>
      <c r="J18" s="165">
        <v>2.29</v>
      </c>
      <c r="K18" s="166">
        <v>2.36</v>
      </c>
      <c r="L18" s="34"/>
      <c r="N18"/>
      <c r="O18"/>
      <c r="P18"/>
      <c r="Q18"/>
      <c r="R18"/>
      <c r="S18"/>
      <c r="T18"/>
      <c r="U18"/>
      <c r="V18"/>
      <c r="W18"/>
      <c r="X18"/>
      <c r="Y18"/>
    </row>
    <row r="19" spans="1:25" x14ac:dyDescent="0.25">
      <c r="A19" s="33"/>
      <c r="B19" s="119"/>
      <c r="C19" s="120"/>
      <c r="D19" s="184"/>
      <c r="E19" s="185"/>
      <c r="F19" s="149" t="s">
        <v>189</v>
      </c>
      <c r="G19" s="145">
        <v>1700</v>
      </c>
      <c r="H19" s="145">
        <v>1802</v>
      </c>
      <c r="I19" s="145">
        <v>1910</v>
      </c>
      <c r="J19" s="145">
        <v>2025</v>
      </c>
      <c r="K19" s="146">
        <v>2147</v>
      </c>
      <c r="L19" s="34"/>
      <c r="N19"/>
      <c r="O19"/>
      <c r="P19"/>
      <c r="Q19"/>
      <c r="R19"/>
      <c r="S19"/>
      <c r="T19"/>
      <c r="U19"/>
      <c r="V19"/>
      <c r="W19"/>
      <c r="X19"/>
      <c r="Y19"/>
    </row>
    <row r="20" spans="1:25" x14ac:dyDescent="0.25">
      <c r="A20" s="33"/>
      <c r="B20" s="106"/>
      <c r="C20" s="107"/>
      <c r="D20" s="61"/>
      <c r="E20" s="180"/>
      <c r="F20" s="150" t="s">
        <v>190</v>
      </c>
      <c r="G20" s="147">
        <v>1615</v>
      </c>
      <c r="H20" s="147">
        <v>1728</v>
      </c>
      <c r="I20" s="147">
        <v>1849</v>
      </c>
      <c r="J20" s="147">
        <v>1978</v>
      </c>
      <c r="K20" s="148">
        <v>2116</v>
      </c>
      <c r="L20" s="34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5">
      <c r="A21" s="33"/>
      <c r="B21" s="167" t="s">
        <v>215</v>
      </c>
      <c r="C21" s="168"/>
      <c r="D21" s="169"/>
      <c r="E21" s="170"/>
      <c r="F21" s="149" t="s">
        <v>162</v>
      </c>
      <c r="G21" s="163">
        <v>2.1</v>
      </c>
      <c r="H21" s="164">
        <v>1.76</v>
      </c>
      <c r="I21" s="165">
        <v>1.48</v>
      </c>
      <c r="J21" s="165">
        <v>1.24</v>
      </c>
      <c r="K21" s="166">
        <v>1.04</v>
      </c>
      <c r="L21" s="34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5">
      <c r="A22" s="33"/>
      <c r="B22" s="186" t="s">
        <v>402</v>
      </c>
      <c r="C22" s="120"/>
      <c r="D22" s="184"/>
      <c r="E22" s="185"/>
      <c r="F22" s="149" t="s">
        <v>189</v>
      </c>
      <c r="G22" s="145">
        <v>1700</v>
      </c>
      <c r="H22" s="145">
        <v>1751</v>
      </c>
      <c r="I22" s="145">
        <v>1804</v>
      </c>
      <c r="J22" s="145">
        <v>1858</v>
      </c>
      <c r="K22" s="146">
        <v>1914</v>
      </c>
      <c r="L22" s="34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5">
      <c r="A23" s="33"/>
      <c r="B23" s="106"/>
      <c r="C23" s="107"/>
      <c r="D23" s="61"/>
      <c r="E23" s="180"/>
      <c r="F23" s="150" t="s">
        <v>190</v>
      </c>
      <c r="G23" s="147">
        <v>1615</v>
      </c>
      <c r="H23" s="147">
        <v>1696</v>
      </c>
      <c r="I23" s="147">
        <v>1781</v>
      </c>
      <c r="J23" s="147">
        <v>1870</v>
      </c>
      <c r="K23" s="148">
        <v>1964</v>
      </c>
      <c r="L23" s="34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5">
      <c r="A24" s="33"/>
      <c r="B24" s="171" t="s">
        <v>216</v>
      </c>
      <c r="C24" s="172"/>
      <c r="D24" s="173"/>
      <c r="E24" s="174"/>
      <c r="F24" s="149" t="s">
        <v>162</v>
      </c>
      <c r="G24" s="163">
        <v>2.1</v>
      </c>
      <c r="H24" s="164">
        <v>1.66</v>
      </c>
      <c r="I24" s="165">
        <v>1.31</v>
      </c>
      <c r="J24" s="165">
        <v>1.03</v>
      </c>
      <c r="K24" s="166">
        <v>0.81</v>
      </c>
      <c r="L24" s="3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5">
      <c r="A25" s="33"/>
      <c r="B25" s="119" t="s">
        <v>404</v>
      </c>
      <c r="C25" s="120"/>
      <c r="D25" s="184"/>
      <c r="E25" s="185"/>
      <c r="F25" s="149" t="s">
        <v>189</v>
      </c>
      <c r="G25" s="145">
        <v>1700</v>
      </c>
      <c r="H25" s="145">
        <v>1700</v>
      </c>
      <c r="I25" s="145">
        <v>1700</v>
      </c>
      <c r="J25" s="145">
        <v>1700</v>
      </c>
      <c r="K25" s="146">
        <v>1700</v>
      </c>
      <c r="L25" s="34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5">
      <c r="A26" s="33"/>
      <c r="B26" s="106"/>
      <c r="C26" s="107"/>
      <c r="D26" s="61"/>
      <c r="E26" s="180"/>
      <c r="F26" s="150" t="s">
        <v>190</v>
      </c>
      <c r="G26" s="147">
        <v>1615</v>
      </c>
      <c r="H26" s="147">
        <v>1728</v>
      </c>
      <c r="I26" s="147">
        <v>1849</v>
      </c>
      <c r="J26" s="147">
        <v>1978</v>
      </c>
      <c r="K26" s="148">
        <v>2116</v>
      </c>
      <c r="L26" s="34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5">
      <c r="A27" s="33"/>
      <c r="B27" s="171" t="s">
        <v>217</v>
      </c>
      <c r="C27" s="172"/>
      <c r="D27" s="173"/>
      <c r="E27" s="174"/>
      <c r="F27" s="149" t="s">
        <v>162</v>
      </c>
      <c r="G27" s="163">
        <v>2.1</v>
      </c>
      <c r="H27" s="164">
        <v>1.72</v>
      </c>
      <c r="I27" s="165">
        <v>1.41</v>
      </c>
      <c r="J27" s="165">
        <v>1.1599999999999999</v>
      </c>
      <c r="K27" s="166">
        <v>0.95</v>
      </c>
      <c r="L27" s="34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5">
      <c r="A28" s="33"/>
      <c r="B28" s="119" t="s">
        <v>403</v>
      </c>
      <c r="C28" s="120"/>
      <c r="D28" s="184"/>
      <c r="E28" s="185"/>
      <c r="F28" s="149" t="s">
        <v>189</v>
      </c>
      <c r="G28" s="145">
        <v>1700</v>
      </c>
      <c r="H28" s="145">
        <v>1632</v>
      </c>
      <c r="I28" s="145">
        <v>1567</v>
      </c>
      <c r="J28" s="145">
        <v>1504</v>
      </c>
      <c r="K28" s="146">
        <v>1444</v>
      </c>
      <c r="L28" s="34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25">
      <c r="A29" s="33"/>
      <c r="B29" s="106"/>
      <c r="C29" s="107"/>
      <c r="D29" s="61"/>
      <c r="E29" s="180"/>
      <c r="F29" s="150" t="s">
        <v>190</v>
      </c>
      <c r="G29" s="147">
        <v>1615</v>
      </c>
      <c r="H29" s="147">
        <v>1744</v>
      </c>
      <c r="I29" s="147">
        <v>1884</v>
      </c>
      <c r="J29" s="147">
        <v>2035</v>
      </c>
      <c r="K29" s="148">
        <v>2198</v>
      </c>
      <c r="L29" s="34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25">
      <c r="A30" s="33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34"/>
      <c r="N30"/>
      <c r="O30"/>
      <c r="P30"/>
      <c r="Q30"/>
      <c r="R30"/>
      <c r="S30"/>
      <c r="T30"/>
      <c r="U30"/>
      <c r="V30"/>
      <c r="W30"/>
      <c r="X30"/>
      <c r="Y30"/>
    </row>
    <row r="31" spans="1:25" x14ac:dyDescent="0.25">
      <c r="A31" s="38" t="s">
        <v>4</v>
      </c>
      <c r="B31" s="41" t="s">
        <v>218</v>
      </c>
      <c r="C31" s="41"/>
      <c r="D31" s="41"/>
      <c r="E31" s="41"/>
      <c r="F31" s="41"/>
      <c r="G31" s="41"/>
      <c r="H31" s="41"/>
      <c r="I31" s="41"/>
      <c r="J31" s="41"/>
      <c r="K31" s="41"/>
      <c r="L31" s="34"/>
      <c r="N31"/>
      <c r="O31"/>
      <c r="P31"/>
      <c r="Q31"/>
      <c r="R31"/>
      <c r="S31"/>
      <c r="T31"/>
      <c r="U31"/>
      <c r="V31"/>
      <c r="W31"/>
      <c r="X31"/>
      <c r="Y31"/>
    </row>
    <row r="32" spans="1:25" ht="15.75" thickBot="1" x14ac:dyDescent="0.3">
      <c r="A32" s="9">
        <f>INDEX('Point Grid'!$C$8:$I$35,MATCH($A$1,'Point Grid'!$A$8:$A$35,0),MATCH(A31,'Point Grid'!$C$7:$I$7,0))</f>
        <v>0.5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4"/>
      <c r="N32"/>
      <c r="O32"/>
      <c r="P32"/>
      <c r="Q32"/>
      <c r="R32"/>
      <c r="S32"/>
      <c r="T32"/>
      <c r="U32"/>
      <c r="V32"/>
      <c r="W32"/>
      <c r="X32"/>
      <c r="Y32"/>
    </row>
    <row r="33" spans="1:25" ht="15.75" thickBot="1" x14ac:dyDescent="0.3">
      <c r="A33" s="5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34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5">
      <c r="A34" s="33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5">
      <c r="A35" s="38" t="s">
        <v>5</v>
      </c>
      <c r="B35" s="41" t="s">
        <v>219</v>
      </c>
      <c r="C35" s="41"/>
      <c r="D35" s="41"/>
      <c r="E35" s="41"/>
      <c r="F35" s="41"/>
      <c r="G35" s="41"/>
      <c r="H35" s="41"/>
      <c r="I35" s="41"/>
      <c r="J35" s="41"/>
      <c r="K35" s="41"/>
      <c r="L35" s="34"/>
      <c r="N35"/>
      <c r="O35"/>
      <c r="P35"/>
      <c r="Q35"/>
      <c r="R35"/>
      <c r="S35"/>
      <c r="T35"/>
      <c r="U35"/>
      <c r="V35"/>
      <c r="W35"/>
      <c r="X35"/>
      <c r="Y35"/>
    </row>
    <row r="36" spans="1:25" ht="15.75" thickBot="1" x14ac:dyDescent="0.3">
      <c r="A36" s="9">
        <f>INDEX('Point Grid'!$C$8:$I$35,MATCH($A$1,'Point Grid'!$A$8:$A$35,0),MATCH(A35,'Point Grid'!$C$7:$I$7,0))</f>
        <v>0.5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34"/>
      <c r="N36"/>
      <c r="O36"/>
      <c r="P36"/>
      <c r="Q36"/>
      <c r="R36"/>
      <c r="S36"/>
      <c r="T36"/>
      <c r="U36"/>
      <c r="V36"/>
      <c r="W36"/>
      <c r="X36"/>
      <c r="Y36"/>
    </row>
    <row r="37" spans="1:25" ht="15.75" thickBot="1" x14ac:dyDescent="0.3">
      <c r="A37" s="5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34"/>
      <c r="N37"/>
      <c r="O37"/>
      <c r="P37"/>
      <c r="Q37"/>
      <c r="R37"/>
      <c r="S37"/>
      <c r="T37"/>
      <c r="U37"/>
      <c r="V37"/>
      <c r="W37"/>
      <c r="X37"/>
      <c r="Y37"/>
    </row>
    <row r="38" spans="1:25" x14ac:dyDescent="0.25">
      <c r="A38" s="33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34"/>
      <c r="N38"/>
      <c r="O38"/>
      <c r="P38"/>
      <c r="Q38"/>
      <c r="R38"/>
      <c r="S38"/>
      <c r="T38"/>
      <c r="U38"/>
      <c r="V38"/>
      <c r="W38"/>
      <c r="X38"/>
      <c r="Y38"/>
    </row>
    <row r="39" spans="1:25" x14ac:dyDescent="0.25">
      <c r="A39" s="38" t="s">
        <v>6</v>
      </c>
      <c r="B39" s="41" t="s">
        <v>220</v>
      </c>
      <c r="C39" s="41"/>
      <c r="D39" s="41"/>
      <c r="E39" s="41"/>
      <c r="F39" s="41"/>
      <c r="G39" s="41"/>
      <c r="H39" s="41"/>
      <c r="I39" s="41"/>
      <c r="J39" s="41"/>
      <c r="K39" s="41"/>
      <c r="L39" s="34"/>
      <c r="N39"/>
      <c r="O39"/>
      <c r="P39"/>
      <c r="Q39"/>
      <c r="R39"/>
      <c r="S39"/>
      <c r="T39"/>
      <c r="U39"/>
      <c r="V39"/>
      <c r="W39"/>
      <c r="X39"/>
      <c r="Y39"/>
    </row>
    <row r="40" spans="1:25" ht="15.75" thickBot="1" x14ac:dyDescent="0.3">
      <c r="A40" s="9">
        <f>INDEX('Point Grid'!$C$8:$I$35,MATCH($A$1,'Point Grid'!$A$8:$A$35,0),MATCH(A39,'Point Grid'!$C$7:$I$7,0))</f>
        <v>0.5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4"/>
      <c r="N40"/>
      <c r="O40"/>
      <c r="P40"/>
      <c r="Q40"/>
      <c r="R40"/>
      <c r="S40"/>
      <c r="T40"/>
      <c r="U40"/>
      <c r="V40"/>
      <c r="W40"/>
      <c r="X40"/>
      <c r="Y40"/>
    </row>
    <row r="41" spans="1:25" ht="15.75" thickBot="1" x14ac:dyDescent="0.3">
      <c r="A41" s="5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4"/>
      <c r="N41"/>
      <c r="O41"/>
      <c r="P41"/>
      <c r="Q41"/>
      <c r="R41"/>
      <c r="S41"/>
      <c r="T41"/>
      <c r="U41"/>
      <c r="V41"/>
      <c r="W41"/>
      <c r="X41"/>
      <c r="Y41"/>
    </row>
    <row r="42" spans="1:25" x14ac:dyDescent="0.25">
      <c r="A42" s="33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34"/>
      <c r="N42"/>
      <c r="O42"/>
      <c r="P42"/>
      <c r="Q42"/>
      <c r="R42"/>
      <c r="S42"/>
      <c r="T42"/>
      <c r="U42"/>
      <c r="V42"/>
      <c r="W42"/>
      <c r="X42"/>
      <c r="Y42"/>
    </row>
    <row r="43" spans="1:25" x14ac:dyDescent="0.25">
      <c r="A43" s="38" t="s">
        <v>7</v>
      </c>
      <c r="B43" s="29" t="s">
        <v>221</v>
      </c>
      <c r="C43" s="29"/>
      <c r="D43" s="29"/>
      <c r="E43" s="29"/>
      <c r="F43" s="29"/>
      <c r="G43" s="29"/>
      <c r="H43" s="29"/>
      <c r="I43" s="29"/>
      <c r="J43" s="29"/>
      <c r="K43" s="29"/>
      <c r="L43" s="34"/>
      <c r="N43"/>
      <c r="O43"/>
      <c r="P43"/>
      <c r="Q43"/>
      <c r="R43"/>
      <c r="S43"/>
      <c r="T43"/>
      <c r="U43"/>
      <c r="V43"/>
      <c r="W43"/>
      <c r="X43"/>
      <c r="Y43"/>
    </row>
    <row r="44" spans="1:25" ht="15.75" thickBot="1" x14ac:dyDescent="0.3">
      <c r="A44" s="9">
        <f>INDEX('Point Grid'!$C$8:$I$35,MATCH($A$1,'Point Grid'!$A$8:$A$35,0),MATCH(A43,'Point Grid'!$C$7:$I$7,0))</f>
        <v>0.25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34"/>
      <c r="N44"/>
      <c r="O44"/>
      <c r="P44"/>
      <c r="Q44"/>
      <c r="R44"/>
      <c r="S44"/>
      <c r="T44"/>
      <c r="U44"/>
      <c r="V44"/>
      <c r="W44"/>
      <c r="X44"/>
      <c r="Y44"/>
    </row>
    <row r="45" spans="1:25" ht="15.75" thickBot="1" x14ac:dyDescent="0.3">
      <c r="A45" s="5"/>
      <c r="B45" s="187" t="s">
        <v>222</v>
      </c>
      <c r="C45" s="41"/>
      <c r="D45" s="29"/>
      <c r="E45" s="29" t="s">
        <v>223</v>
      </c>
      <c r="F45" s="29"/>
      <c r="G45" s="29"/>
      <c r="H45" s="29"/>
      <c r="I45" s="29"/>
      <c r="J45" s="29"/>
      <c r="K45" s="29"/>
      <c r="L45" s="34"/>
      <c r="N45"/>
      <c r="O45"/>
      <c r="P45"/>
      <c r="Q45"/>
      <c r="R45"/>
      <c r="S45"/>
      <c r="T45"/>
      <c r="U45"/>
      <c r="V45"/>
      <c r="W45"/>
      <c r="X45"/>
      <c r="Y45"/>
    </row>
    <row r="46" spans="1:25" x14ac:dyDescent="0.25">
      <c r="A46" s="33"/>
      <c r="B46" s="29" t="s">
        <v>224</v>
      </c>
      <c r="C46" s="29"/>
      <c r="D46" s="29"/>
      <c r="E46" s="29" t="s">
        <v>225</v>
      </c>
      <c r="F46" s="29"/>
      <c r="G46" s="29"/>
      <c r="H46" s="29"/>
      <c r="I46" s="29"/>
      <c r="J46" s="29"/>
      <c r="K46" s="29"/>
      <c r="L46" s="34"/>
      <c r="N46"/>
      <c r="O46"/>
      <c r="P46"/>
      <c r="Q46"/>
      <c r="R46"/>
      <c r="S46"/>
      <c r="T46"/>
      <c r="U46"/>
      <c r="V46"/>
      <c r="W46"/>
      <c r="X46"/>
      <c r="Y46"/>
    </row>
    <row r="47" spans="1:25" x14ac:dyDescent="0.25">
      <c r="A47" s="33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4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5">
      <c r="A48" s="38" t="s">
        <v>8</v>
      </c>
      <c r="B48" s="29" t="s">
        <v>226</v>
      </c>
      <c r="C48" s="29"/>
      <c r="D48" s="29"/>
      <c r="E48" s="29"/>
      <c r="F48" s="29"/>
      <c r="G48" s="29"/>
      <c r="H48" s="29"/>
      <c r="I48" s="29"/>
      <c r="J48" s="29"/>
      <c r="K48" s="29"/>
      <c r="L48" s="34"/>
      <c r="N48"/>
      <c r="O48"/>
      <c r="P48"/>
      <c r="Q48"/>
      <c r="R48"/>
      <c r="S48"/>
      <c r="T48"/>
      <c r="U48"/>
      <c r="V48"/>
      <c r="W48"/>
      <c r="X48"/>
      <c r="Y48"/>
    </row>
    <row r="49" spans="1:25" ht="15.75" thickBot="1" x14ac:dyDescent="0.3">
      <c r="A49" s="9">
        <f>INDEX('Point Grid'!$C$8:$I$35,MATCH($A$1,'Point Grid'!$A$8:$A$35,0),MATCH(A48,'Point Grid'!$C$7:$I$7,0))</f>
        <v>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4"/>
      <c r="N49"/>
      <c r="O49"/>
      <c r="P49"/>
      <c r="Q49"/>
      <c r="R49"/>
      <c r="S49"/>
      <c r="T49"/>
      <c r="U49"/>
      <c r="V49"/>
      <c r="W49"/>
      <c r="X49"/>
      <c r="Y49"/>
    </row>
    <row r="50" spans="1:25" ht="15.75" thickBot="1" x14ac:dyDescent="0.3">
      <c r="A50" s="5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34"/>
      <c r="N50"/>
      <c r="O50"/>
      <c r="P50"/>
      <c r="Q50"/>
      <c r="R50"/>
      <c r="S50"/>
      <c r="T50"/>
      <c r="U50"/>
      <c r="V50"/>
      <c r="W50"/>
      <c r="X50"/>
      <c r="Y50"/>
    </row>
    <row r="51" spans="1:25" x14ac:dyDescent="0.25">
      <c r="A51" s="3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4"/>
      <c r="N51"/>
      <c r="O51"/>
      <c r="P51"/>
      <c r="Q51"/>
      <c r="R51"/>
      <c r="S51"/>
      <c r="T51"/>
      <c r="U51"/>
      <c r="V51"/>
      <c r="W51"/>
      <c r="X51"/>
      <c r="Y51"/>
    </row>
    <row r="52" spans="1:25" x14ac:dyDescent="0.25">
      <c r="A52" s="33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34"/>
      <c r="N52"/>
      <c r="O52"/>
      <c r="P52"/>
      <c r="Q52"/>
      <c r="R52"/>
      <c r="S52"/>
      <c r="T52"/>
      <c r="U52"/>
      <c r="V52"/>
      <c r="W52"/>
      <c r="X52"/>
      <c r="Y52"/>
    </row>
    <row r="53" spans="1:25" ht="15.75" thickBot="1" x14ac:dyDescent="0.3">
      <c r="A53" s="35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7"/>
      <c r="N53"/>
      <c r="O53"/>
      <c r="P53"/>
      <c r="Q53"/>
      <c r="R53"/>
      <c r="S53"/>
      <c r="T53"/>
      <c r="U53"/>
      <c r="V53"/>
      <c r="W53"/>
      <c r="X53"/>
      <c r="Y53"/>
    </row>
    <row r="54" spans="1:25" x14ac:dyDescent="0.25">
      <c r="N54"/>
      <c r="O54"/>
      <c r="P54"/>
      <c r="Q54"/>
      <c r="R54"/>
      <c r="S54"/>
      <c r="T54"/>
      <c r="U54"/>
      <c r="V54"/>
      <c r="W54"/>
      <c r="X54"/>
      <c r="Y54"/>
    </row>
    <row r="55" spans="1:25" x14ac:dyDescent="0.25">
      <c r="N55"/>
      <c r="O55"/>
      <c r="P55"/>
      <c r="Q55"/>
      <c r="R55"/>
      <c r="S55"/>
      <c r="T55"/>
      <c r="U55"/>
      <c r="V55"/>
      <c r="W55"/>
      <c r="X55"/>
      <c r="Y55"/>
    </row>
    <row r="56" spans="1:25" x14ac:dyDescent="0.25">
      <c r="N56"/>
      <c r="O56"/>
      <c r="P56"/>
      <c r="Q56"/>
      <c r="R56"/>
      <c r="S56"/>
      <c r="T56"/>
      <c r="U56"/>
      <c r="V56"/>
      <c r="W56"/>
      <c r="X56"/>
      <c r="Y56"/>
    </row>
    <row r="57" spans="1:25" x14ac:dyDescent="0.25">
      <c r="N57"/>
      <c r="O57"/>
      <c r="P57"/>
      <c r="Q57"/>
      <c r="R57"/>
      <c r="S57"/>
      <c r="T57"/>
      <c r="U57"/>
      <c r="V57"/>
      <c r="W57"/>
      <c r="X57"/>
      <c r="Y57"/>
    </row>
    <row r="58" spans="1:25" x14ac:dyDescent="0.25">
      <c r="N58"/>
      <c r="O58"/>
      <c r="P58"/>
      <c r="Q58"/>
      <c r="R58"/>
      <c r="S58"/>
      <c r="T58"/>
      <c r="U58"/>
      <c r="V58"/>
      <c r="W58"/>
      <c r="X58"/>
      <c r="Y58"/>
    </row>
    <row r="59" spans="1:25" x14ac:dyDescent="0.25">
      <c r="N59"/>
      <c r="O59"/>
      <c r="P59"/>
      <c r="Q59"/>
      <c r="R59"/>
      <c r="S59"/>
      <c r="T59"/>
      <c r="U59"/>
      <c r="V59"/>
      <c r="W59"/>
      <c r="X59"/>
      <c r="Y59"/>
    </row>
    <row r="60" spans="1:25" x14ac:dyDescent="0.25">
      <c r="N60"/>
      <c r="O60"/>
      <c r="P60"/>
      <c r="Q60"/>
      <c r="R60"/>
      <c r="S60"/>
      <c r="T60"/>
      <c r="U60"/>
      <c r="V60"/>
      <c r="W60"/>
      <c r="X60"/>
      <c r="Y60"/>
    </row>
    <row r="61" spans="1:25" x14ac:dyDescent="0.25">
      <c r="N61"/>
      <c r="O61"/>
      <c r="P61"/>
      <c r="Q61"/>
      <c r="R61"/>
      <c r="S61"/>
      <c r="T61"/>
      <c r="U61"/>
      <c r="V61"/>
      <c r="W61"/>
      <c r="X61"/>
      <c r="Y61"/>
    </row>
    <row r="62" spans="1:25" x14ac:dyDescent="0.25">
      <c r="N62"/>
      <c r="O62"/>
      <c r="P62"/>
      <c r="Q62"/>
      <c r="R62"/>
      <c r="S62"/>
      <c r="T62"/>
      <c r="U62"/>
      <c r="V62"/>
      <c r="W62"/>
      <c r="X62"/>
      <c r="Y62"/>
    </row>
    <row r="63" spans="1:25" x14ac:dyDescent="0.25">
      <c r="N63"/>
      <c r="O63"/>
      <c r="P63"/>
      <c r="Q63"/>
      <c r="R63"/>
      <c r="S63"/>
      <c r="T63"/>
      <c r="U63"/>
      <c r="V63"/>
      <c r="W63"/>
      <c r="X63"/>
      <c r="Y63"/>
    </row>
    <row r="64" spans="1:25" x14ac:dyDescent="0.25">
      <c r="N64"/>
      <c r="O64"/>
      <c r="P64"/>
      <c r="Q64"/>
      <c r="R64"/>
      <c r="S64"/>
      <c r="T64"/>
      <c r="U64"/>
      <c r="V64"/>
      <c r="W64"/>
      <c r="X64"/>
      <c r="Y64"/>
    </row>
    <row r="65" spans="14:25" x14ac:dyDescent="0.25">
      <c r="N65"/>
      <c r="O65"/>
      <c r="P65"/>
      <c r="Q65"/>
      <c r="R65"/>
      <c r="S65"/>
      <c r="T65"/>
      <c r="U65"/>
      <c r="V65"/>
      <c r="W65"/>
      <c r="X65"/>
      <c r="Y65"/>
    </row>
    <row r="66" spans="14:25" x14ac:dyDescent="0.25">
      <c r="N66"/>
      <c r="O66"/>
      <c r="P66"/>
      <c r="Q66"/>
      <c r="R66"/>
      <c r="S66"/>
      <c r="T66"/>
      <c r="U66"/>
      <c r="V66"/>
      <c r="W66"/>
      <c r="X66"/>
      <c r="Y66"/>
    </row>
    <row r="67" spans="14:25" x14ac:dyDescent="0.25">
      <c r="N67"/>
      <c r="O67"/>
      <c r="P67"/>
      <c r="Q67"/>
      <c r="R67"/>
      <c r="S67"/>
      <c r="T67"/>
      <c r="U67"/>
      <c r="V67"/>
      <c r="W67"/>
      <c r="X67"/>
      <c r="Y67"/>
    </row>
    <row r="68" spans="14:25" x14ac:dyDescent="0.25">
      <c r="N68"/>
      <c r="O68"/>
      <c r="P68"/>
      <c r="Q68"/>
      <c r="R68"/>
      <c r="S68"/>
      <c r="T68"/>
      <c r="U68"/>
      <c r="V68"/>
      <c r="W68"/>
      <c r="X68"/>
      <c r="Y68"/>
    </row>
    <row r="69" spans="14:25" x14ac:dyDescent="0.25">
      <c r="N69"/>
      <c r="O69"/>
      <c r="P69"/>
      <c r="Q69"/>
      <c r="R69"/>
      <c r="S69"/>
      <c r="T69"/>
      <c r="U69"/>
      <c r="V69"/>
      <c r="W69"/>
      <c r="X69"/>
      <c r="Y69"/>
    </row>
    <row r="70" spans="14:25" x14ac:dyDescent="0.25">
      <c r="N70"/>
      <c r="O70"/>
      <c r="P70"/>
      <c r="Q70"/>
      <c r="R70"/>
      <c r="S70"/>
      <c r="T70"/>
      <c r="U70"/>
      <c r="V70"/>
      <c r="W70"/>
      <c r="X70"/>
      <c r="Y70"/>
    </row>
    <row r="71" spans="14:25" x14ac:dyDescent="0.25">
      <c r="N71"/>
      <c r="O71"/>
      <c r="P71"/>
      <c r="Q71"/>
      <c r="R71"/>
      <c r="S71"/>
      <c r="T71"/>
      <c r="U71"/>
      <c r="V71"/>
      <c r="W71"/>
      <c r="X71"/>
      <c r="Y71"/>
    </row>
    <row r="72" spans="14:25" x14ac:dyDescent="0.25">
      <c r="N72"/>
      <c r="O72"/>
      <c r="P72"/>
      <c r="Q72"/>
      <c r="R72"/>
      <c r="S72"/>
      <c r="T72"/>
      <c r="U72"/>
      <c r="V72"/>
      <c r="W72"/>
      <c r="X72"/>
      <c r="Y72"/>
    </row>
    <row r="73" spans="14:25" x14ac:dyDescent="0.25">
      <c r="N73"/>
      <c r="O73"/>
      <c r="P73"/>
      <c r="Q73"/>
      <c r="R73"/>
      <c r="S73"/>
      <c r="T73"/>
      <c r="U73"/>
      <c r="V73"/>
      <c r="W73"/>
      <c r="X73"/>
      <c r="Y73"/>
    </row>
    <row r="74" spans="14:25" x14ac:dyDescent="0.25">
      <c r="N74"/>
      <c r="O74"/>
      <c r="P74"/>
      <c r="Q74"/>
      <c r="R74"/>
      <c r="S74"/>
      <c r="T74"/>
      <c r="U74"/>
      <c r="V74"/>
      <c r="W74"/>
      <c r="X74"/>
      <c r="Y74"/>
    </row>
    <row r="75" spans="14:25" x14ac:dyDescent="0.25">
      <c r="N75"/>
      <c r="O75"/>
      <c r="P75"/>
      <c r="Q75"/>
      <c r="R75"/>
      <c r="S75"/>
      <c r="T75"/>
      <c r="U75"/>
      <c r="V75"/>
      <c r="W75"/>
      <c r="X75"/>
      <c r="Y75"/>
    </row>
  </sheetData>
  <mergeCells count="1">
    <mergeCell ref="K1:L1"/>
  </mergeCells>
  <conditionalFormatting sqref="B1">
    <cfRule type="cellIs" dxfId="29" priority="15" operator="equal">
      <formula>"Incomplete"</formula>
    </cfRule>
    <cfRule type="cellIs" dxfId="28" priority="16" operator="equal">
      <formula>"Flag for Review"</formula>
    </cfRule>
    <cfRule type="cellIs" dxfId="27" priority="17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8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4" width="9.42578125" style="32" customWidth="1"/>
    <col min="5" max="5" width="12" style="32" customWidth="1"/>
    <col min="6" max="6" width="10.85546875" style="32" customWidth="1"/>
    <col min="7" max="7" width="13.28515625" style="32" bestFit="1" customWidth="1"/>
    <col min="8" max="8" width="16.42578125" style="32" bestFit="1" customWidth="1"/>
    <col min="9" max="9" width="9.42578125" style="32" customWidth="1"/>
    <col min="10" max="10" width="10.7109375" style="32" customWidth="1"/>
    <col min="11" max="16384" width="9.140625" style="32"/>
  </cols>
  <sheetData>
    <row r="1" spans="1:26" ht="15" customHeight="1" x14ac:dyDescent="0.25">
      <c r="A1" s="7">
        <v>20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5">
      <c r="A3" s="8" t="s">
        <v>13</v>
      </c>
      <c r="B3" s="29" t="s">
        <v>39</v>
      </c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5">
      <c r="A4" s="9">
        <f>INDEX('Point Grid'!B:B,MATCH($A$1,'Point Grid'!A:A,0))</f>
        <v>2.75</v>
      </c>
      <c r="B4" s="29" t="s">
        <v>40</v>
      </c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5">
      <c r="A6" s="33"/>
      <c r="B6" s="188" t="s">
        <v>41</v>
      </c>
      <c r="C6" s="63"/>
      <c r="D6" s="63"/>
      <c r="E6" s="62"/>
      <c r="F6" s="68">
        <v>750000</v>
      </c>
      <c r="G6" s="29"/>
      <c r="H6" s="29"/>
      <c r="I6" s="34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5">
      <c r="A7" s="33"/>
      <c r="B7" s="62"/>
      <c r="C7" s="63"/>
      <c r="D7" s="63"/>
      <c r="E7" s="62"/>
      <c r="F7" s="68"/>
      <c r="G7" s="29"/>
      <c r="H7" s="29"/>
      <c r="I7" s="34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5" customHeight="1" x14ac:dyDescent="0.25">
      <c r="A8" s="33"/>
      <c r="B8" s="188" t="s">
        <v>42</v>
      </c>
      <c r="C8" s="63"/>
      <c r="D8" s="63"/>
      <c r="E8" s="62"/>
      <c r="F8" s="68"/>
      <c r="G8" s="29"/>
      <c r="H8" s="29"/>
      <c r="I8" s="3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" customHeight="1" x14ac:dyDescent="0.25">
      <c r="A9" s="33"/>
      <c r="B9" s="62" t="s">
        <v>43</v>
      </c>
      <c r="C9" s="63"/>
      <c r="D9" s="63"/>
      <c r="E9" s="62"/>
      <c r="F9" s="68">
        <v>50400.000000000007</v>
      </c>
      <c r="G9" s="189"/>
      <c r="H9" s="29"/>
      <c r="I9" s="3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" customHeight="1" x14ac:dyDescent="0.25">
      <c r="A10" s="33"/>
      <c r="B10" s="62" t="s">
        <v>44</v>
      </c>
      <c r="C10" s="63"/>
      <c r="D10" s="63"/>
      <c r="E10" s="62"/>
      <c r="F10" s="68">
        <v>40950</v>
      </c>
      <c r="G10" s="189"/>
      <c r="H10" s="29"/>
      <c r="I10" s="3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" customHeight="1" x14ac:dyDescent="0.25">
      <c r="A11" s="33"/>
      <c r="B11" s="62" t="s">
        <v>47</v>
      </c>
      <c r="C11" s="63"/>
      <c r="D11" s="63"/>
      <c r="E11" s="62"/>
      <c r="F11" s="68">
        <v>297000</v>
      </c>
      <c r="G11" s="189"/>
      <c r="H11" s="29"/>
      <c r="I11" s="3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" customHeight="1" x14ac:dyDescent="0.25">
      <c r="A12" s="33"/>
      <c r="B12" s="62" t="s">
        <v>46</v>
      </c>
      <c r="C12" s="63"/>
      <c r="D12" s="63"/>
      <c r="E12" s="62"/>
      <c r="F12" s="68">
        <v>87450</v>
      </c>
      <c r="G12" s="189"/>
      <c r="H12" s="29"/>
      <c r="I12" s="34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" customHeight="1" x14ac:dyDescent="0.25">
      <c r="A13" s="33"/>
      <c r="B13" s="62" t="s">
        <v>45</v>
      </c>
      <c r="C13" s="63"/>
      <c r="D13" s="63"/>
      <c r="E13" s="62"/>
      <c r="F13" s="68">
        <v>40837.5</v>
      </c>
      <c r="G13" s="189"/>
      <c r="H13" s="29"/>
      <c r="I13" s="34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" customHeight="1" x14ac:dyDescent="0.25">
      <c r="A14" s="33"/>
      <c r="B14" s="62" t="s">
        <v>48</v>
      </c>
      <c r="C14" s="63"/>
      <c r="D14" s="63"/>
      <c r="E14" s="62"/>
      <c r="F14" s="68">
        <v>30000</v>
      </c>
      <c r="G14" s="189"/>
      <c r="H14" s="29"/>
      <c r="I14" s="3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" customHeight="1" x14ac:dyDescent="0.25">
      <c r="A15" s="33"/>
      <c r="B15" s="62" t="s">
        <v>49</v>
      </c>
      <c r="C15" s="63"/>
      <c r="D15" s="63"/>
      <c r="E15" s="62"/>
      <c r="F15" s="68">
        <v>24750</v>
      </c>
      <c r="G15" s="189"/>
      <c r="H15" s="29"/>
      <c r="I15" s="34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" customHeight="1" x14ac:dyDescent="0.25">
      <c r="A16" s="33"/>
      <c r="B16" s="62" t="s">
        <v>50</v>
      </c>
      <c r="C16" s="63"/>
      <c r="D16" s="63"/>
      <c r="E16" s="62"/>
      <c r="F16" s="68">
        <v>261600</v>
      </c>
      <c r="G16" s="189"/>
      <c r="H16" s="29"/>
      <c r="I16" s="34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" customHeight="1" x14ac:dyDescent="0.25">
      <c r="A17" s="33"/>
      <c r="B17" s="29"/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" customHeight="1" x14ac:dyDescent="0.25">
      <c r="A18" s="38" t="s">
        <v>2</v>
      </c>
      <c r="B18" s="29" t="s">
        <v>51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" customHeight="1" thickBot="1" x14ac:dyDescent="0.3">
      <c r="A19" s="9">
        <f>INDEX('Point Grid'!$C$8:$I$35,MATCH($A$1,'Point Grid'!$A$8:$A$35,0),MATCH(A18,'Point Grid'!$C$7:$I$7,0))</f>
        <v>1.25</v>
      </c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" customHeight="1" thickBot="1" x14ac:dyDescent="0.3">
      <c r="A20" s="5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" customHeight="1" x14ac:dyDescent="0.25">
      <c r="A21" s="33"/>
      <c r="B21" s="29"/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" customHeight="1" x14ac:dyDescent="0.25">
      <c r="A22" s="38" t="s">
        <v>3</v>
      </c>
      <c r="B22" s="29" t="s">
        <v>52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" customHeight="1" thickBot="1" x14ac:dyDescent="0.3">
      <c r="A23" s="9">
        <f>INDEX('Point Grid'!$C$8:$I$35,MATCH($A$1,'Point Grid'!$A$8:$A$35,0),MATCH(A22,'Point Grid'!$C$7:$I$7,0))</f>
        <v>0.25</v>
      </c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" customHeight="1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" customHeight="1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" customHeight="1" x14ac:dyDescent="0.25">
      <c r="A26" s="38" t="s">
        <v>4</v>
      </c>
      <c r="B26" s="29" t="s">
        <v>227</v>
      </c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" customHeight="1" thickBot="1" x14ac:dyDescent="0.3">
      <c r="A27" s="9">
        <f>INDEX('Point Grid'!$C$8:$I$35,MATCH($A$1,'Point Grid'!$A$8:$A$35,0),MATCH(A26,'Point Grid'!$C$7:$I$7,0))</f>
        <v>0.25</v>
      </c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" customHeight="1" thickBot="1" x14ac:dyDescent="0.3">
      <c r="A28" s="5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" customHeight="1" x14ac:dyDescent="0.25">
      <c r="A30" s="38" t="s">
        <v>5</v>
      </c>
      <c r="B30" s="29" t="s">
        <v>228</v>
      </c>
      <c r="C30" s="29"/>
      <c r="D30" s="29"/>
      <c r="E30" s="29"/>
      <c r="F30" s="29"/>
      <c r="G30" s="29"/>
      <c r="H30" s="29"/>
      <c r="I30" s="34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" customHeight="1" thickBot="1" x14ac:dyDescent="0.3">
      <c r="A31" s="9">
        <f>INDEX('Point Grid'!$C$8:$I$35,MATCH($A$1,'Point Grid'!$A$8:$A$35,0),MATCH(A30,'Point Grid'!$C$7:$I$7,0))</f>
        <v>1</v>
      </c>
      <c r="B31" s="29"/>
      <c r="C31" s="29"/>
      <c r="D31" s="29"/>
      <c r="E31" s="29"/>
      <c r="F31" s="29"/>
      <c r="G31" s="29"/>
      <c r="H31" s="29"/>
      <c r="I31" s="34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" customHeight="1" thickBot="1" x14ac:dyDescent="0.3">
      <c r="A32" s="5"/>
      <c r="B32" s="29"/>
      <c r="C32" s="29"/>
      <c r="D32" s="29"/>
      <c r="E32" s="29"/>
      <c r="F32" s="29"/>
      <c r="G32" s="29"/>
      <c r="H32" s="29"/>
      <c r="I32" s="34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" customHeight="1" x14ac:dyDescent="0.25">
      <c r="A33" s="33"/>
      <c r="B33" s="29"/>
      <c r="C33" s="29"/>
      <c r="D33" s="29"/>
      <c r="E33" s="29"/>
      <c r="F33" s="29"/>
      <c r="G33" s="29"/>
      <c r="H33" s="29"/>
      <c r="I33" s="3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" customHeight="1" thickBot="1" x14ac:dyDescent="0.3">
      <c r="A34" s="35"/>
      <c r="B34" s="36"/>
      <c r="C34" s="36"/>
      <c r="D34" s="36"/>
      <c r="E34" s="36"/>
      <c r="F34" s="36"/>
      <c r="G34" s="36"/>
      <c r="H34" s="36"/>
      <c r="I34" s="37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" customHeight="1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" customHeight="1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" customHeight="1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" customHeight="1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" customHeight="1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" customHeight="1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" customHeight="1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" customHeight="1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" customHeight="1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" customHeight="1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" customHeight="1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" customHeight="1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" customHeight="1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" customHeight="1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1:26" ht="15" customHeight="1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1:26" ht="15" customHeight="1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1:26" ht="15" customHeight="1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1:26" ht="15" customHeight="1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1:26" ht="15" customHeight="1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1:26" ht="15" customHeight="1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1:26" ht="15" customHeight="1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1:26" ht="15" customHeight="1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1:26" ht="15" customHeight="1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1:26" ht="15" customHeight="1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1:26" ht="15" customHeight="1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1:26" ht="15" customHeight="1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1:26" ht="15" customHeight="1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1:26" ht="15" customHeight="1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1:26" ht="15" customHeight="1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1:26" ht="15" customHeight="1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1:26" ht="15" customHeight="1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1:26" ht="15" customHeight="1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1:26" ht="15" customHeight="1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1:26" ht="15" customHeight="1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1:26" ht="15" customHeight="1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1:26" ht="15" customHeight="1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1:26" ht="15" customHeight="1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1:26" ht="15" customHeight="1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1:26" ht="15" customHeight="1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1:26" ht="15" customHeight="1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1:26" ht="15" customHeight="1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1:26" ht="15" customHeight="1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1:26" ht="15" customHeight="1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1:26" ht="15" customHeight="1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1:26" ht="15" customHeight="1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1:26" ht="15" customHeight="1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1:26" ht="15" customHeight="1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1:26" ht="15" customHeight="1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1:26" ht="15" customHeight="1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1:26" ht="15" customHeight="1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1:26" ht="15" customHeight="1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1:26" ht="15" customHeight="1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1:26" ht="15" customHeight="1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1:26" ht="15" customHeight="1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1:26" ht="15" customHeight="1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47"/>
  <sheetViews>
    <sheetView workbookViewId="0"/>
  </sheetViews>
  <sheetFormatPr defaultColWidth="9.140625" defaultRowHeight="15" x14ac:dyDescent="0.25"/>
  <cols>
    <col min="1" max="1" width="8.7109375" style="32" customWidth="1"/>
    <col min="2" max="2" width="26.85546875" style="32" customWidth="1"/>
    <col min="3" max="3" width="12.5703125" style="32" customWidth="1"/>
    <col min="4" max="7" width="10.85546875" style="32" customWidth="1"/>
    <col min="8" max="9" width="9.42578125" style="32" customWidth="1"/>
    <col min="10" max="10" width="10.7109375" style="32" customWidth="1"/>
    <col min="11" max="16384" width="9.140625" style="32"/>
  </cols>
  <sheetData>
    <row r="1" spans="1:12" x14ac:dyDescent="0.25">
      <c r="A1" s="7">
        <v>21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41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3.5</v>
      </c>
      <c r="B4" s="41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33"/>
      <c r="B5" s="41"/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38" t="s">
        <v>2</v>
      </c>
      <c r="B6" s="29" t="s">
        <v>121</v>
      </c>
      <c r="C6" s="29"/>
      <c r="D6" s="29"/>
      <c r="E6" s="29"/>
      <c r="F6" s="29"/>
      <c r="G6" s="29"/>
      <c r="H6" s="29"/>
      <c r="I6" s="34"/>
      <c r="K6"/>
      <c r="L6"/>
    </row>
    <row r="7" spans="1:12" ht="15.75" thickBot="1" x14ac:dyDescent="0.3">
      <c r="A7" s="9">
        <f>INDEX('Point Grid'!$C$8:$I$33,MATCH($A$1,'Point Grid'!$A$8:$A$33,0),MATCH(A6,'Point Grid'!$C$7:$I$7,0))</f>
        <v>0.5</v>
      </c>
      <c r="B7" s="29"/>
      <c r="C7" s="29"/>
      <c r="D7" s="29"/>
      <c r="E7" s="29"/>
      <c r="F7" s="29"/>
      <c r="G7" s="29"/>
      <c r="H7" s="29"/>
      <c r="I7" s="34"/>
      <c r="K7"/>
      <c r="L7"/>
    </row>
    <row r="8" spans="1:12" ht="15.75" thickBot="1" x14ac:dyDescent="0.3">
      <c r="A8" s="5"/>
      <c r="B8" s="29" t="s">
        <v>122</v>
      </c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3"/>
      <c r="B9" s="29" t="s">
        <v>123</v>
      </c>
      <c r="C9" s="29"/>
      <c r="D9" s="29"/>
      <c r="E9" s="29"/>
      <c r="F9" s="29"/>
      <c r="G9" s="29"/>
      <c r="H9" s="29"/>
      <c r="I9" s="34"/>
      <c r="K9"/>
      <c r="L9"/>
    </row>
    <row r="10" spans="1:12" x14ac:dyDescent="0.25">
      <c r="A10" s="33"/>
      <c r="B10" s="29"/>
      <c r="C10" s="29"/>
      <c r="D10" s="29"/>
      <c r="E10" s="29"/>
      <c r="F10" s="29"/>
      <c r="G10" s="29"/>
      <c r="H10" s="29"/>
      <c r="I10" s="34"/>
      <c r="K10"/>
      <c r="L10"/>
    </row>
    <row r="11" spans="1:12" x14ac:dyDescent="0.25">
      <c r="A11" s="38" t="s">
        <v>3</v>
      </c>
      <c r="B11" s="29" t="s">
        <v>124</v>
      </c>
      <c r="C11" s="29"/>
      <c r="D11" s="29"/>
      <c r="E11" s="29"/>
      <c r="F11" s="29"/>
      <c r="G11" s="29"/>
      <c r="H11" s="29"/>
      <c r="I11" s="34"/>
      <c r="K11"/>
      <c r="L11"/>
    </row>
    <row r="12" spans="1:12" ht="15.75" thickBot="1" x14ac:dyDescent="0.3">
      <c r="A12" s="9">
        <f>INDEX('Point Grid'!$C$8:$I$33,MATCH($A$1,'Point Grid'!$A$8:$A$33,0),MATCH(A11,'Point Grid'!$C$7:$I$7,0))</f>
        <v>1.5</v>
      </c>
      <c r="B12" s="29" t="s">
        <v>125</v>
      </c>
      <c r="C12" s="29"/>
      <c r="D12" s="29"/>
      <c r="E12" s="29"/>
      <c r="F12" s="29"/>
      <c r="G12" s="29"/>
      <c r="H12" s="29"/>
      <c r="I12" s="34"/>
      <c r="K12"/>
      <c r="L12"/>
    </row>
    <row r="13" spans="1:12" ht="15.75" thickBot="1" x14ac:dyDescent="0.3">
      <c r="A13" s="5"/>
      <c r="B13" s="41"/>
      <c r="C13" s="41"/>
      <c r="D13" s="29"/>
      <c r="E13" s="29"/>
      <c r="F13" s="29"/>
      <c r="G13" s="29"/>
      <c r="H13" s="29"/>
      <c r="I13" s="34"/>
      <c r="K13"/>
      <c r="L13"/>
    </row>
    <row r="14" spans="1:12" x14ac:dyDescent="0.25">
      <c r="A14" s="41"/>
      <c r="B14" s="29" t="s">
        <v>126</v>
      </c>
      <c r="C14" s="29"/>
      <c r="D14" s="29"/>
      <c r="E14" s="29"/>
      <c r="F14" s="29"/>
      <c r="G14" s="29"/>
      <c r="H14" s="29"/>
      <c r="I14" s="34"/>
      <c r="K14"/>
      <c r="L14"/>
    </row>
    <row r="15" spans="1:12" x14ac:dyDescent="0.25">
      <c r="A15" s="33"/>
      <c r="B15" s="29" t="s">
        <v>53</v>
      </c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38" t="s">
        <v>4</v>
      </c>
      <c r="B17" s="29" t="s">
        <v>127</v>
      </c>
      <c r="C17" s="29"/>
      <c r="D17" s="29"/>
      <c r="E17" s="29"/>
      <c r="F17" s="29"/>
      <c r="G17" s="29"/>
      <c r="H17" s="29"/>
      <c r="I17" s="34"/>
      <c r="K17"/>
      <c r="L17"/>
    </row>
    <row r="18" spans="1:12" ht="15.75" thickBot="1" x14ac:dyDescent="0.3">
      <c r="A18" s="9">
        <f>INDEX('Point Grid'!$C$8:$I$33,MATCH($A$1,'Point Grid'!$A$8:$A$33,0),MATCH(A17,'Point Grid'!$C$7:$I$7,0))</f>
        <v>1.5</v>
      </c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ht="15.75" thickBot="1" x14ac:dyDescent="0.3">
      <c r="A19" s="5"/>
      <c r="B19" s="29" t="s">
        <v>129</v>
      </c>
      <c r="C19" s="29"/>
      <c r="D19" s="29"/>
      <c r="E19" s="29"/>
      <c r="F19" s="29"/>
      <c r="G19" s="29"/>
      <c r="H19" s="29"/>
      <c r="I19" s="34"/>
      <c r="K19"/>
      <c r="L19"/>
    </row>
    <row r="20" spans="1:12" x14ac:dyDescent="0.25">
      <c r="A20" s="33"/>
      <c r="B20" s="29" t="s">
        <v>128</v>
      </c>
      <c r="C20" s="29"/>
      <c r="D20" s="29"/>
      <c r="E20" s="29"/>
      <c r="F20" s="29"/>
      <c r="G20" s="29"/>
      <c r="H20" s="29"/>
      <c r="I20" s="34"/>
      <c r="K20"/>
      <c r="L20"/>
    </row>
    <row r="21" spans="1:12" x14ac:dyDescent="0.25">
      <c r="A21" s="33"/>
      <c r="B21" s="29" t="s">
        <v>130</v>
      </c>
      <c r="C21" s="29"/>
      <c r="D21" s="29"/>
      <c r="E21" s="29"/>
      <c r="F21" s="29"/>
      <c r="G21" s="29"/>
      <c r="H21" s="29"/>
      <c r="I21" s="34"/>
      <c r="K21"/>
      <c r="L21"/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</row>
    <row r="23" spans="1:12" x14ac:dyDescent="0.25">
      <c r="A23" s="33"/>
      <c r="B23" s="29"/>
      <c r="C23" s="29"/>
      <c r="D23" s="29"/>
      <c r="E23" s="29"/>
      <c r="F23" s="29"/>
      <c r="G23" s="29"/>
      <c r="H23" s="29"/>
      <c r="I23" s="34"/>
      <c r="K23"/>
      <c r="L23"/>
    </row>
    <row r="24" spans="1:12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</row>
    <row r="25" spans="1:12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</row>
    <row r="27" spans="1:12" ht="15.75" thickBot="1" x14ac:dyDescent="0.3">
      <c r="A27" s="35"/>
      <c r="B27" s="36"/>
      <c r="C27" s="36"/>
      <c r="D27" s="36"/>
      <c r="E27" s="36"/>
      <c r="F27" s="36"/>
      <c r="G27" s="36"/>
      <c r="H27" s="36"/>
      <c r="I27" s="37"/>
      <c r="K27"/>
      <c r="L27"/>
    </row>
    <row r="28" spans="1:12" x14ac:dyDescent="0.25">
      <c r="K28"/>
      <c r="L28"/>
    </row>
    <row r="29" spans="1:12" x14ac:dyDescent="0.25">
      <c r="K29"/>
      <c r="L29"/>
    </row>
    <row r="30" spans="1:12" x14ac:dyDescent="0.25">
      <c r="K30"/>
      <c r="L30"/>
    </row>
    <row r="31" spans="1:12" x14ac:dyDescent="0.25">
      <c r="K31"/>
      <c r="L31"/>
    </row>
    <row r="32" spans="1:12" x14ac:dyDescent="0.25">
      <c r="K32"/>
      <c r="L32"/>
    </row>
    <row r="33" spans="11:12" x14ac:dyDescent="0.25">
      <c r="K33"/>
      <c r="L33"/>
    </row>
    <row r="34" spans="11:12" x14ac:dyDescent="0.25">
      <c r="K34"/>
      <c r="L34"/>
    </row>
    <row r="35" spans="11:12" x14ac:dyDescent="0.25">
      <c r="K35"/>
      <c r="L35"/>
    </row>
    <row r="36" spans="11:12" x14ac:dyDescent="0.25">
      <c r="K36"/>
      <c r="L36"/>
    </row>
    <row r="37" spans="11:12" x14ac:dyDescent="0.25">
      <c r="K37"/>
      <c r="L37"/>
    </row>
    <row r="38" spans="11:12" x14ac:dyDescent="0.25">
      <c r="K38"/>
      <c r="L38"/>
    </row>
    <row r="39" spans="11:12" x14ac:dyDescent="0.25">
      <c r="K39"/>
      <c r="L39"/>
    </row>
    <row r="40" spans="11:12" x14ac:dyDescent="0.25">
      <c r="K40"/>
      <c r="L40"/>
    </row>
    <row r="41" spans="11:12" x14ac:dyDescent="0.25">
      <c r="K41"/>
      <c r="L41"/>
    </row>
    <row r="42" spans="11:12" x14ac:dyDescent="0.25">
      <c r="K42"/>
      <c r="L42"/>
    </row>
    <row r="43" spans="11:12" x14ac:dyDescent="0.25">
      <c r="K43"/>
      <c r="L43"/>
    </row>
    <row r="44" spans="11:12" x14ac:dyDescent="0.25">
      <c r="K44"/>
      <c r="L44"/>
    </row>
    <row r="45" spans="11:12" x14ac:dyDescent="0.25">
      <c r="K45"/>
      <c r="L45"/>
    </row>
    <row r="46" spans="11:12" x14ac:dyDescent="0.25">
      <c r="K46"/>
      <c r="L46"/>
    </row>
    <row r="47" spans="11:12" x14ac:dyDescent="0.25">
      <c r="K47"/>
      <c r="L47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2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7" width="10.28515625" style="32" customWidth="1"/>
    <col min="8" max="8" width="9.42578125" style="32" customWidth="1"/>
    <col min="9" max="9" width="36.7109375" style="32" customWidth="1"/>
    <col min="10" max="10" width="10.7109375" style="32" customWidth="1"/>
    <col min="11" max="16384" width="9.140625" style="32"/>
  </cols>
  <sheetData>
    <row r="1" spans="1:12" x14ac:dyDescent="0.25">
      <c r="A1" s="7">
        <v>22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</row>
    <row r="2" spans="1:12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</row>
    <row r="3" spans="1:12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</row>
    <row r="4" spans="1:12" x14ac:dyDescent="0.25">
      <c r="A4" s="9">
        <f>INDEX('Point Grid'!B:B,MATCH($A$1,'Point Grid'!A:A,0))</f>
        <v>2</v>
      </c>
      <c r="B4" s="29"/>
      <c r="C4" s="29"/>
      <c r="D4" s="29"/>
      <c r="E4" s="29"/>
      <c r="F4" s="29"/>
      <c r="G4" s="29"/>
      <c r="H4" s="29"/>
      <c r="I4" s="34"/>
      <c r="K4"/>
      <c r="L4"/>
    </row>
    <row r="5" spans="1:12" x14ac:dyDescent="0.25">
      <c r="A5" s="9"/>
      <c r="B5" s="29" t="s">
        <v>170</v>
      </c>
      <c r="C5" s="29"/>
      <c r="D5" s="29"/>
      <c r="E5" s="29"/>
      <c r="F5" s="29"/>
      <c r="G5" s="29"/>
      <c r="H5" s="29"/>
      <c r="I5" s="34"/>
      <c r="K5"/>
      <c r="L5"/>
    </row>
    <row r="6" spans="1:12" x14ac:dyDescent="0.25">
      <c r="A6" s="9"/>
      <c r="B6" s="29" t="s">
        <v>171</v>
      </c>
      <c r="C6" s="29"/>
      <c r="D6" s="29"/>
      <c r="E6" s="29"/>
      <c r="F6" s="29"/>
      <c r="G6" s="29"/>
      <c r="H6" s="29"/>
      <c r="I6" s="34"/>
      <c r="K6"/>
      <c r="L6"/>
    </row>
    <row r="7" spans="1:12" x14ac:dyDescent="0.25">
      <c r="A7" s="9"/>
      <c r="B7" s="29" t="s">
        <v>172</v>
      </c>
      <c r="C7" s="29"/>
      <c r="D7" s="29"/>
      <c r="E7" s="29"/>
      <c r="F7" s="29"/>
      <c r="G7" s="29"/>
      <c r="H7" s="29"/>
      <c r="I7" s="34"/>
      <c r="K7"/>
      <c r="L7"/>
    </row>
    <row r="8" spans="1:12" x14ac:dyDescent="0.25">
      <c r="A8" s="33"/>
      <c r="B8" s="29"/>
      <c r="C8" s="29"/>
      <c r="D8" s="29"/>
      <c r="E8" s="29"/>
      <c r="F8" s="29"/>
      <c r="G8" s="29"/>
      <c r="H8" s="29"/>
      <c r="I8" s="34"/>
      <c r="K8"/>
      <c r="L8"/>
    </row>
    <row r="9" spans="1:12" x14ac:dyDescent="0.25">
      <c r="A9" s="38" t="s">
        <v>2</v>
      </c>
      <c r="B9" s="29" t="s">
        <v>173</v>
      </c>
      <c r="C9" s="29"/>
      <c r="D9" s="29"/>
      <c r="E9" s="29"/>
      <c r="F9" s="29"/>
      <c r="G9" s="29"/>
      <c r="H9" s="29"/>
      <c r="I9" s="34"/>
      <c r="K9"/>
      <c r="L9"/>
    </row>
    <row r="10" spans="1:12" ht="15.75" thickBot="1" x14ac:dyDescent="0.3">
      <c r="A10" s="9">
        <f>INDEX('Point Grid'!$C$8:$I$33,MATCH($A$1,'Point Grid'!$A$8:$A$33,0),MATCH(A9,'Point Grid'!$C$7:$I$7,0))</f>
        <v>0.5</v>
      </c>
      <c r="B10" s="29" t="s">
        <v>174</v>
      </c>
      <c r="C10" s="29"/>
      <c r="D10" s="29"/>
      <c r="E10" s="29"/>
      <c r="F10" s="29"/>
      <c r="G10" s="29"/>
      <c r="H10" s="29"/>
      <c r="I10" s="34"/>
      <c r="K10"/>
      <c r="L10"/>
    </row>
    <row r="11" spans="1:12" ht="15.75" thickBot="1" x14ac:dyDescent="0.3">
      <c r="A11" s="5"/>
      <c r="B11" s="29"/>
      <c r="C11" s="29"/>
      <c r="D11" s="29"/>
      <c r="E11" s="29"/>
      <c r="F11" s="29"/>
      <c r="G11" s="29"/>
      <c r="H11" s="29"/>
      <c r="I11" s="34"/>
      <c r="K11"/>
      <c r="L11"/>
    </row>
    <row r="12" spans="1:12" x14ac:dyDescent="0.25">
      <c r="A12" s="41"/>
      <c r="B12" s="29"/>
      <c r="C12" s="29"/>
      <c r="D12" s="29"/>
      <c r="E12" s="29"/>
      <c r="F12" s="29"/>
      <c r="G12" s="29"/>
      <c r="H12" s="29"/>
      <c r="I12" s="34"/>
      <c r="K12"/>
      <c r="L12"/>
    </row>
    <row r="13" spans="1:12" x14ac:dyDescent="0.25">
      <c r="A13" s="38" t="s">
        <v>3</v>
      </c>
      <c r="B13" s="29" t="s">
        <v>175</v>
      </c>
      <c r="C13" s="29"/>
      <c r="D13" s="29"/>
      <c r="E13" s="29"/>
      <c r="F13" s="29"/>
      <c r="G13" s="29"/>
      <c r="H13" s="29"/>
      <c r="I13" s="34"/>
      <c r="K13"/>
      <c r="L13"/>
    </row>
    <row r="14" spans="1:12" ht="15.75" thickBot="1" x14ac:dyDescent="0.3">
      <c r="A14" s="9">
        <f>INDEX('Point Grid'!$C$8:$I$33,MATCH($A$1,'Point Grid'!$A$8:$A$33,0),MATCH(A13,'Point Grid'!$C$7:$I$7,0))</f>
        <v>0.5</v>
      </c>
      <c r="B14" s="29"/>
      <c r="C14" s="29"/>
      <c r="D14" s="29"/>
      <c r="E14" s="29"/>
      <c r="F14" s="29"/>
      <c r="G14" s="29"/>
      <c r="H14" s="29"/>
      <c r="I14" s="34"/>
      <c r="K14"/>
      <c r="L14"/>
    </row>
    <row r="15" spans="1:12" ht="15.75" thickBot="1" x14ac:dyDescent="0.3">
      <c r="A15" s="5"/>
      <c r="B15" s="29"/>
      <c r="C15" s="29"/>
      <c r="D15" s="29"/>
      <c r="E15" s="29"/>
      <c r="F15" s="29"/>
      <c r="G15" s="29"/>
      <c r="H15" s="29"/>
      <c r="I15" s="34"/>
      <c r="K15"/>
      <c r="L15"/>
    </row>
    <row r="16" spans="1:12" x14ac:dyDescent="0.25">
      <c r="A16" s="41"/>
      <c r="B16" s="29"/>
      <c r="C16" s="29"/>
      <c r="D16" s="29"/>
      <c r="E16" s="29"/>
      <c r="F16" s="29"/>
      <c r="G16" s="29"/>
      <c r="H16" s="29"/>
      <c r="I16" s="34"/>
      <c r="K16"/>
      <c r="L16"/>
    </row>
    <row r="17" spans="1:12" x14ac:dyDescent="0.25">
      <c r="A17" s="41"/>
      <c r="B17" s="29" t="s">
        <v>176</v>
      </c>
      <c r="C17" s="29"/>
      <c r="D17" s="29"/>
      <c r="E17" s="29"/>
      <c r="F17" s="29"/>
      <c r="G17" s="29"/>
      <c r="H17" s="29"/>
      <c r="I17" s="34"/>
      <c r="K17"/>
      <c r="L17"/>
    </row>
    <row r="18" spans="1:12" x14ac:dyDescent="0.25">
      <c r="A18" s="41"/>
      <c r="B18" s="29"/>
      <c r="C18" s="29"/>
      <c r="D18" s="29"/>
      <c r="E18" s="29"/>
      <c r="F18" s="29"/>
      <c r="G18" s="29"/>
      <c r="H18" s="29"/>
      <c r="I18" s="34"/>
      <c r="K18"/>
      <c r="L18"/>
    </row>
    <row r="19" spans="1:12" x14ac:dyDescent="0.25">
      <c r="A19" s="38" t="s">
        <v>4</v>
      </c>
      <c r="B19" s="29" t="s">
        <v>177</v>
      </c>
      <c r="C19" s="29"/>
      <c r="D19" s="29"/>
      <c r="E19" s="29"/>
      <c r="F19" s="29"/>
      <c r="G19" s="29"/>
      <c r="H19" s="29"/>
      <c r="I19" s="34"/>
      <c r="K19"/>
      <c r="L19"/>
    </row>
    <row r="20" spans="1:12" ht="15.75" thickBot="1" x14ac:dyDescent="0.3">
      <c r="A20" s="9">
        <f>INDEX('Point Grid'!$C$8:$I$33,MATCH($A$1,'Point Grid'!$A$8:$A$33,0),MATCH(A19,'Point Grid'!$C$7:$I$7,0))</f>
        <v>0.25</v>
      </c>
      <c r="B20" s="29"/>
      <c r="C20" s="29"/>
      <c r="D20" s="29"/>
      <c r="E20" s="29"/>
      <c r="F20" s="29"/>
      <c r="G20" s="29"/>
      <c r="H20" s="29"/>
      <c r="I20" s="34"/>
      <c r="K20"/>
      <c r="L20"/>
    </row>
    <row r="21" spans="1:12" ht="15.75" thickBot="1" x14ac:dyDescent="0.3">
      <c r="A21" s="5"/>
      <c r="B21" s="29"/>
      <c r="C21" s="29"/>
      <c r="D21" s="29"/>
      <c r="E21" s="29"/>
      <c r="F21" s="29"/>
      <c r="G21" s="29"/>
      <c r="H21" s="29"/>
      <c r="I21" s="34"/>
      <c r="K21"/>
      <c r="L21"/>
    </row>
    <row r="22" spans="1:12" x14ac:dyDescent="0.25">
      <c r="A22" s="33"/>
      <c r="B22" s="29"/>
      <c r="C22" s="29"/>
      <c r="D22" s="29"/>
      <c r="E22" s="29"/>
      <c r="F22" s="29"/>
      <c r="G22" s="29"/>
      <c r="H22" s="29"/>
      <c r="I22" s="34"/>
      <c r="K22"/>
      <c r="L22"/>
    </row>
    <row r="23" spans="1:12" x14ac:dyDescent="0.25">
      <c r="A23" s="38" t="s">
        <v>5</v>
      </c>
      <c r="B23" s="29" t="s">
        <v>178</v>
      </c>
      <c r="C23" s="29"/>
      <c r="D23" s="29"/>
      <c r="E23" s="29"/>
      <c r="F23" s="29"/>
      <c r="G23" s="29"/>
      <c r="H23" s="29"/>
      <c r="I23" s="34"/>
      <c r="K23"/>
      <c r="L23"/>
    </row>
    <row r="24" spans="1:12" ht="15.75" thickBot="1" x14ac:dyDescent="0.3">
      <c r="A24" s="9">
        <f>INDEX('Point Grid'!$C$8:$I$33,MATCH($A$1,'Point Grid'!$A$8:$A$33,0),MATCH(A23,'Point Grid'!$C$7:$I$7,0))</f>
        <v>0.75</v>
      </c>
      <c r="B24" s="29" t="s">
        <v>179</v>
      </c>
      <c r="C24" s="29"/>
      <c r="D24" s="29"/>
      <c r="E24" s="29"/>
      <c r="F24" s="29"/>
      <c r="G24" s="29"/>
      <c r="H24" s="29"/>
      <c r="I24" s="34"/>
      <c r="K24"/>
      <c r="L24"/>
    </row>
    <row r="25" spans="1:12" ht="15.75" thickBot="1" x14ac:dyDescent="0.3">
      <c r="A25" s="5"/>
      <c r="B25" s="29"/>
      <c r="C25" s="29"/>
      <c r="D25" s="29"/>
      <c r="E25" s="29"/>
      <c r="F25" s="29"/>
      <c r="G25" s="29"/>
      <c r="H25" s="29"/>
      <c r="I25" s="34"/>
      <c r="K25"/>
      <c r="L25"/>
    </row>
    <row r="26" spans="1:12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</row>
    <row r="27" spans="1:12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</row>
    <row r="28" spans="1:12" ht="15.75" thickBot="1" x14ac:dyDescent="0.3">
      <c r="A28" s="36"/>
      <c r="B28" s="36"/>
      <c r="C28" s="36"/>
      <c r="D28" s="36"/>
      <c r="E28" s="36"/>
      <c r="F28" s="36"/>
      <c r="G28" s="36"/>
      <c r="H28" s="36"/>
      <c r="I28" s="37"/>
      <c r="K28"/>
      <c r="L28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6" width="9.42578125" style="32" customWidth="1"/>
    <col min="7" max="8" width="12.42578125" style="32" customWidth="1"/>
    <col min="9" max="9" width="9.42578125" style="32" customWidth="1"/>
    <col min="10" max="10" width="10.7109375" style="32" customWidth="1"/>
    <col min="11" max="16384" width="9.140625" style="32"/>
  </cols>
  <sheetData>
    <row r="1" spans="1:13" x14ac:dyDescent="0.25">
      <c r="A1" s="7">
        <v>23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</row>
    <row r="4" spans="1:13" x14ac:dyDescent="0.25">
      <c r="A4" s="9">
        <f>INDEX('Point Grid'!B:B,MATCH($A$1,'Point Grid'!A:A,0))</f>
        <v>4.75</v>
      </c>
      <c r="B4" s="41"/>
      <c r="C4" s="29"/>
      <c r="D4" s="29"/>
      <c r="E4" s="29"/>
      <c r="F4" s="29"/>
      <c r="G4" s="29"/>
      <c r="H4" s="29"/>
      <c r="I4" s="34"/>
      <c r="K4"/>
      <c r="L4"/>
      <c r="M4"/>
    </row>
    <row r="5" spans="1:13" x14ac:dyDescent="0.25">
      <c r="A5" s="33"/>
      <c r="B5" s="69"/>
      <c r="C5" s="29"/>
      <c r="D5" s="29"/>
      <c r="E5" s="29"/>
      <c r="F5" s="29"/>
      <c r="G5" s="29"/>
      <c r="H5" s="29"/>
      <c r="I5" s="34"/>
      <c r="K5"/>
      <c r="L5"/>
      <c r="M5"/>
    </row>
    <row r="6" spans="1:13" x14ac:dyDescent="0.25">
      <c r="A6" s="38" t="s">
        <v>2</v>
      </c>
      <c r="B6" s="41" t="s">
        <v>398</v>
      </c>
      <c r="C6" s="29"/>
      <c r="D6" s="29"/>
      <c r="E6" s="29"/>
      <c r="F6" s="29"/>
      <c r="G6" s="29"/>
      <c r="H6" s="29"/>
      <c r="I6" s="34"/>
      <c r="K6"/>
      <c r="L6"/>
      <c r="M6"/>
    </row>
    <row r="7" spans="1:13" ht="15.75" thickBot="1" x14ac:dyDescent="0.3">
      <c r="A7" s="9">
        <f>INDEX('Point Grid'!$C$8:$I$35,MATCH($A$1,'Point Grid'!$A$8:$A$35,0),MATCH(A6,'Point Grid'!$C$7:$I$7,0))</f>
        <v>0.75</v>
      </c>
      <c r="B7" s="41"/>
      <c r="C7" s="29"/>
      <c r="D7" s="29"/>
      <c r="E7" s="29"/>
      <c r="F7" s="29"/>
      <c r="G7" s="29"/>
      <c r="H7" s="29"/>
      <c r="I7" s="34"/>
      <c r="K7"/>
      <c r="L7"/>
      <c r="M7"/>
    </row>
    <row r="8" spans="1:13" ht="15.75" thickBot="1" x14ac:dyDescent="0.3">
      <c r="A8" s="5"/>
      <c r="B8" s="41"/>
      <c r="C8" s="29"/>
      <c r="D8" s="29"/>
      <c r="E8" s="29"/>
      <c r="F8" s="29"/>
      <c r="G8" s="29"/>
      <c r="H8" s="29"/>
      <c r="I8" s="34"/>
      <c r="K8"/>
      <c r="L8"/>
      <c r="M8"/>
    </row>
    <row r="9" spans="1:13" x14ac:dyDescent="0.25">
      <c r="A9" s="25"/>
      <c r="B9" s="29"/>
      <c r="C9" s="29"/>
      <c r="D9" s="29"/>
      <c r="E9" s="29"/>
      <c r="F9" s="29"/>
      <c r="G9" s="29"/>
      <c r="H9" s="29"/>
      <c r="I9" s="34"/>
      <c r="K9"/>
      <c r="L9"/>
      <c r="M9"/>
    </row>
    <row r="10" spans="1:13" x14ac:dyDescent="0.25">
      <c r="A10" s="38" t="s">
        <v>3</v>
      </c>
      <c r="B10" s="29" t="s">
        <v>400</v>
      </c>
      <c r="C10" s="29"/>
      <c r="D10" s="29"/>
      <c r="E10" s="29"/>
      <c r="F10" s="29"/>
      <c r="G10" s="29"/>
      <c r="H10" s="29"/>
      <c r="I10" s="34"/>
      <c r="K10"/>
      <c r="L10"/>
      <c r="M10"/>
    </row>
    <row r="11" spans="1:13" ht="15.75" thickBot="1" x14ac:dyDescent="0.3">
      <c r="A11" s="9">
        <f>INDEX('Point Grid'!$C$8:$I$35,MATCH($A$1,'Point Grid'!$A$8:$A$35,0),MATCH(A10,'Point Grid'!$C$7:$I$7,0))</f>
        <v>1</v>
      </c>
      <c r="B11" s="29"/>
      <c r="C11" s="29"/>
      <c r="D11" s="29"/>
      <c r="E11" s="29"/>
      <c r="F11" s="29"/>
      <c r="G11" s="29"/>
      <c r="H11" s="29"/>
      <c r="I11" s="34"/>
      <c r="K11"/>
      <c r="L11"/>
      <c r="M11"/>
    </row>
    <row r="12" spans="1:13" ht="15.75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</row>
    <row r="13" spans="1:13" x14ac:dyDescent="0.25">
      <c r="A13" s="25"/>
      <c r="B13" s="29"/>
      <c r="C13" s="29"/>
      <c r="D13" s="29"/>
      <c r="E13" s="29"/>
      <c r="F13" s="29"/>
      <c r="G13" s="29"/>
      <c r="H13" s="29"/>
      <c r="I13" s="34"/>
      <c r="K13"/>
      <c r="L13"/>
      <c r="M13"/>
    </row>
    <row r="14" spans="1:13" x14ac:dyDescent="0.25">
      <c r="A14" s="38" t="s">
        <v>4</v>
      </c>
      <c r="B14" s="29" t="s">
        <v>399</v>
      </c>
      <c r="C14" s="29"/>
      <c r="D14" s="29"/>
      <c r="E14" s="29"/>
      <c r="F14" s="29"/>
      <c r="G14" s="29"/>
      <c r="H14" s="29"/>
      <c r="I14" s="34"/>
      <c r="K14"/>
      <c r="L14"/>
      <c r="M14"/>
    </row>
    <row r="15" spans="1:13" ht="15.75" thickBot="1" x14ac:dyDescent="0.3">
      <c r="A15" s="9">
        <f>INDEX('Point Grid'!$C$8:$I$35,MATCH($A$1,'Point Grid'!$A$8:$A$35,0),MATCH(A14,'Point Grid'!$C$7:$I$7,0))</f>
        <v>1</v>
      </c>
      <c r="B15" s="29"/>
      <c r="C15" s="29"/>
      <c r="D15" s="29"/>
      <c r="E15" s="29"/>
      <c r="F15" s="29"/>
      <c r="G15" s="29"/>
      <c r="H15" s="29"/>
      <c r="I15" s="34"/>
      <c r="K15"/>
      <c r="L15"/>
      <c r="M15"/>
    </row>
    <row r="16" spans="1:13" ht="15.75" thickBot="1" x14ac:dyDescent="0.3">
      <c r="A16" s="5"/>
      <c r="B16" s="29"/>
      <c r="C16" s="29"/>
      <c r="D16" s="29"/>
      <c r="E16" s="29"/>
      <c r="F16" s="29"/>
      <c r="G16" s="29"/>
      <c r="H16" s="29"/>
      <c r="I16" s="34"/>
      <c r="K16"/>
      <c r="L16"/>
      <c r="M16"/>
    </row>
    <row r="17" spans="1:13" x14ac:dyDescent="0.25">
      <c r="A17" s="25"/>
      <c r="B17" s="29"/>
      <c r="C17" s="29"/>
      <c r="D17" s="29"/>
      <c r="E17" s="29"/>
      <c r="F17" s="29"/>
      <c r="G17" s="29"/>
      <c r="H17" s="29"/>
      <c r="I17" s="34"/>
      <c r="K17"/>
      <c r="L17"/>
      <c r="M17"/>
    </row>
    <row r="18" spans="1:13" x14ac:dyDescent="0.25">
      <c r="A18" s="38" t="s">
        <v>5</v>
      </c>
      <c r="B18" s="29" t="s">
        <v>86</v>
      </c>
      <c r="C18" s="29"/>
      <c r="D18" s="29"/>
      <c r="E18" s="29"/>
      <c r="F18" s="29"/>
      <c r="G18" s="29"/>
      <c r="H18" s="29"/>
      <c r="I18" s="34"/>
      <c r="K18"/>
      <c r="L18"/>
      <c r="M18"/>
    </row>
    <row r="19" spans="1:13" ht="15.75" thickBot="1" x14ac:dyDescent="0.3">
      <c r="A19" s="9">
        <f>INDEX('Point Grid'!$C$8:$I$35,MATCH($A$1,'Point Grid'!$A$8:$A$35,0),MATCH(A18,'Point Grid'!$C$7:$I$7,0))</f>
        <v>1</v>
      </c>
      <c r="B19" s="29"/>
      <c r="C19" s="29"/>
      <c r="D19" s="29"/>
      <c r="E19" s="29"/>
      <c r="F19" s="29"/>
      <c r="G19" s="29"/>
      <c r="H19" s="29"/>
      <c r="I19" s="34"/>
      <c r="K19"/>
      <c r="L19"/>
      <c r="M19"/>
    </row>
    <row r="20" spans="1:13" ht="15.75" thickBot="1" x14ac:dyDescent="0.3">
      <c r="A20" s="5"/>
      <c r="B20" s="30"/>
      <c r="C20" s="29"/>
      <c r="D20" s="29"/>
      <c r="E20" s="29"/>
      <c r="F20" s="29"/>
      <c r="G20" s="29"/>
      <c r="H20" s="29"/>
      <c r="I20" s="34"/>
      <c r="K20"/>
      <c r="L20"/>
      <c r="M20"/>
    </row>
    <row r="21" spans="1:13" x14ac:dyDescent="0.25">
      <c r="A21" s="25"/>
      <c r="B21" s="29"/>
      <c r="C21" s="29"/>
      <c r="D21" s="29"/>
      <c r="E21" s="29"/>
      <c r="F21" s="29"/>
      <c r="G21" s="29"/>
      <c r="H21" s="29"/>
      <c r="I21" s="34"/>
      <c r="K21"/>
      <c r="L21"/>
      <c r="M21"/>
    </row>
    <row r="22" spans="1:13" x14ac:dyDescent="0.25">
      <c r="A22" s="38" t="s">
        <v>6</v>
      </c>
      <c r="B22" s="29" t="s">
        <v>87</v>
      </c>
      <c r="C22" s="29"/>
      <c r="D22" s="29"/>
      <c r="E22" s="29"/>
      <c r="F22" s="29"/>
      <c r="G22" s="29"/>
      <c r="H22" s="29"/>
      <c r="I22" s="34"/>
      <c r="K22"/>
      <c r="L22"/>
      <c r="M22"/>
    </row>
    <row r="23" spans="1:13" ht="15.75" thickBot="1" x14ac:dyDescent="0.3">
      <c r="A23" s="9">
        <f>INDEX('Point Grid'!$C$8:$I$35,MATCH($A$1,'Point Grid'!$A$8:$A$35,0),MATCH(A22,'Point Grid'!$C$7:$I$7,0))</f>
        <v>1</v>
      </c>
      <c r="B23" s="29" t="s">
        <v>85</v>
      </c>
      <c r="C23" s="29"/>
      <c r="D23" s="29"/>
      <c r="E23" s="29"/>
      <c r="F23" s="29"/>
      <c r="G23" s="29"/>
      <c r="H23" s="29"/>
      <c r="I23" s="34"/>
      <c r="K23"/>
      <c r="L23"/>
      <c r="M23"/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34"/>
      <c r="K24"/>
      <c r="L24"/>
      <c r="M24"/>
    </row>
    <row r="25" spans="1:13" x14ac:dyDescent="0.25">
      <c r="A25" s="33"/>
      <c r="B25" s="29"/>
      <c r="C25" s="29"/>
      <c r="D25" s="29"/>
      <c r="E25" s="29"/>
      <c r="F25" s="29"/>
      <c r="G25" s="29"/>
      <c r="H25" s="29"/>
      <c r="I25" s="34"/>
      <c r="K25"/>
      <c r="L25"/>
      <c r="M25"/>
    </row>
    <row r="26" spans="1:13" x14ac:dyDescent="0.25">
      <c r="A26" s="33"/>
      <c r="B26" s="29"/>
      <c r="C26" s="29"/>
      <c r="D26" s="29"/>
      <c r="E26" s="29"/>
      <c r="F26" s="29"/>
      <c r="G26" s="29"/>
      <c r="H26" s="29"/>
      <c r="I26" s="34"/>
      <c r="K26"/>
      <c r="L26"/>
      <c r="M26"/>
    </row>
    <row r="27" spans="1:13" x14ac:dyDescent="0.25">
      <c r="A27" s="33"/>
      <c r="B27" s="29"/>
      <c r="C27" s="29"/>
      <c r="D27" s="29"/>
      <c r="E27" s="29"/>
      <c r="F27" s="29"/>
      <c r="G27" s="29"/>
      <c r="H27" s="29"/>
      <c r="I27" s="34"/>
      <c r="K27"/>
      <c r="L27"/>
      <c r="M27"/>
    </row>
    <row r="28" spans="1:13" ht="15.75" thickBot="1" x14ac:dyDescent="0.3">
      <c r="A28" s="35"/>
      <c r="B28" s="36"/>
      <c r="C28" s="36"/>
      <c r="D28" s="36"/>
      <c r="E28" s="36"/>
      <c r="F28" s="36"/>
      <c r="G28" s="36"/>
      <c r="H28" s="36"/>
      <c r="I28" s="37"/>
      <c r="K28"/>
      <c r="L28"/>
      <c r="M28"/>
    </row>
    <row r="29" spans="1:13" x14ac:dyDescent="0.25"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spans="10:13" x14ac:dyDescent="0.25">
      <c r="J33" s="64"/>
      <c r="K33"/>
      <c r="L33"/>
      <c r="M33"/>
    </row>
    <row r="34" spans="10:13" x14ac:dyDescent="0.25">
      <c r="J34" s="64"/>
      <c r="K34"/>
      <c r="L34"/>
      <c r="M34"/>
    </row>
    <row r="35" spans="10:13" x14ac:dyDescent="0.25">
      <c r="J35" s="64"/>
      <c r="K35"/>
      <c r="L35"/>
      <c r="M35"/>
    </row>
    <row r="36" spans="10:13" x14ac:dyDescent="0.25">
      <c r="J36" s="64"/>
      <c r="K36"/>
      <c r="L36"/>
      <c r="M36"/>
    </row>
    <row r="37" spans="10:13" x14ac:dyDescent="0.25">
      <c r="J37" s="64"/>
      <c r="K37"/>
      <c r="L37"/>
      <c r="M37"/>
    </row>
    <row r="38" spans="10:13" x14ac:dyDescent="0.25">
      <c r="K38"/>
      <c r="L38"/>
      <c r="M38"/>
    </row>
    <row r="39" spans="10:13" x14ac:dyDescent="0.25">
      <c r="K39"/>
      <c r="L39"/>
      <c r="M39"/>
    </row>
    <row r="40" spans="10:13" x14ac:dyDescent="0.25">
      <c r="K40"/>
      <c r="L40"/>
      <c r="M40"/>
    </row>
    <row r="41" spans="10:13" x14ac:dyDescent="0.25">
      <c r="K41"/>
      <c r="L41"/>
      <c r="M41"/>
    </row>
    <row r="42" spans="10:13" x14ac:dyDescent="0.25">
      <c r="K42"/>
      <c r="L42"/>
      <c r="M42"/>
    </row>
    <row r="43" spans="10:13" x14ac:dyDescent="0.25">
      <c r="K43"/>
      <c r="L43"/>
      <c r="M43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S43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9" x14ac:dyDescent="0.25">
      <c r="A1" s="7">
        <v>24</v>
      </c>
      <c r="B1" s="47" t="s">
        <v>12</v>
      </c>
      <c r="C1" s="31"/>
      <c r="D1" s="31"/>
      <c r="E1" s="31"/>
      <c r="F1" s="31"/>
      <c r="G1" s="31"/>
      <c r="H1" s="280" t="s">
        <v>30</v>
      </c>
      <c r="I1" s="283"/>
      <c r="K1"/>
      <c r="L1"/>
      <c r="M1"/>
      <c r="N1"/>
      <c r="O1"/>
      <c r="P1"/>
      <c r="Q1"/>
      <c r="R1"/>
      <c r="S1"/>
    </row>
    <row r="2" spans="1:19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  <c r="O2"/>
      <c r="P2"/>
      <c r="Q2"/>
      <c r="R2"/>
      <c r="S2"/>
    </row>
    <row r="3" spans="1:19" x14ac:dyDescent="0.25">
      <c r="A3" s="8" t="s">
        <v>13</v>
      </c>
      <c r="B3" s="29"/>
      <c r="C3" s="29"/>
      <c r="D3" s="29"/>
      <c r="E3" s="29"/>
      <c r="F3" s="29"/>
      <c r="G3" s="29"/>
      <c r="H3" s="29"/>
      <c r="I3" s="34"/>
      <c r="K3"/>
      <c r="L3"/>
      <c r="M3"/>
      <c r="N3"/>
      <c r="O3"/>
      <c r="P3"/>
      <c r="Q3"/>
      <c r="R3"/>
      <c r="S3"/>
    </row>
    <row r="4" spans="1:19" x14ac:dyDescent="0.25">
      <c r="A4" s="9">
        <f>INDEX('Point Grid'!B:B,MATCH($A$1,'Point Grid'!A:A,0))</f>
        <v>3</v>
      </c>
      <c r="B4" s="29"/>
      <c r="C4" s="29"/>
      <c r="D4" s="29"/>
      <c r="E4" s="29"/>
      <c r="F4" s="29"/>
      <c r="G4" s="29"/>
      <c r="H4" s="29"/>
      <c r="I4" s="34"/>
      <c r="K4"/>
      <c r="L4"/>
      <c r="M4"/>
      <c r="N4"/>
      <c r="O4"/>
      <c r="P4"/>
      <c r="Q4"/>
      <c r="R4"/>
      <c r="S4"/>
    </row>
    <row r="5" spans="1:19" ht="15" customHeight="1" x14ac:dyDescent="0.25">
      <c r="A5" s="33"/>
      <c r="B5" s="29"/>
      <c r="C5" s="29"/>
      <c r="D5" s="29"/>
      <c r="E5" s="29"/>
      <c r="F5" s="29"/>
      <c r="G5" s="29"/>
      <c r="H5" s="29"/>
      <c r="I5" s="34"/>
      <c r="K5"/>
      <c r="L5"/>
      <c r="M5"/>
      <c r="N5"/>
      <c r="O5"/>
      <c r="P5"/>
      <c r="Q5"/>
      <c r="R5"/>
      <c r="S5"/>
    </row>
    <row r="6" spans="1:19" ht="15" customHeight="1" x14ac:dyDescent="0.25">
      <c r="A6" s="38" t="s">
        <v>2</v>
      </c>
      <c r="B6" s="29" t="s">
        <v>261</v>
      </c>
      <c r="C6" s="29"/>
      <c r="D6" s="29"/>
      <c r="E6" s="29"/>
      <c r="F6" s="29"/>
      <c r="G6" s="29"/>
      <c r="H6" s="29"/>
      <c r="I6" s="34"/>
      <c r="K6"/>
      <c r="L6"/>
      <c r="M6"/>
      <c r="N6"/>
      <c r="O6"/>
      <c r="P6"/>
      <c r="Q6"/>
      <c r="R6"/>
      <c r="S6"/>
    </row>
    <row r="7" spans="1:19" ht="15" customHeight="1" thickBot="1" x14ac:dyDescent="0.3">
      <c r="A7" s="9">
        <f>INDEX('Point Grid'!$C$8:$I$35,MATCH($A$1,'Point Grid'!$A$8:$A$35,0),MATCH(A6,'Point Grid'!$C$7:$I$7,0))</f>
        <v>0.25</v>
      </c>
      <c r="B7" s="29" t="s">
        <v>262</v>
      </c>
      <c r="C7" s="29"/>
      <c r="D7" s="29"/>
      <c r="E7" s="29"/>
      <c r="F7" s="29"/>
      <c r="G7" s="29"/>
      <c r="H7" s="29"/>
      <c r="I7" s="34"/>
      <c r="K7"/>
      <c r="L7"/>
      <c r="M7"/>
      <c r="N7"/>
      <c r="O7"/>
      <c r="P7"/>
      <c r="Q7"/>
      <c r="R7"/>
      <c r="S7"/>
    </row>
    <row r="8" spans="1:19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34"/>
      <c r="K8"/>
      <c r="L8"/>
      <c r="M8"/>
      <c r="N8"/>
      <c r="O8"/>
      <c r="P8"/>
      <c r="Q8"/>
      <c r="R8"/>
      <c r="S8"/>
    </row>
    <row r="9" spans="1:19" ht="15" customHeight="1" x14ac:dyDescent="0.25">
      <c r="A9" s="33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  <c r="O9"/>
      <c r="P9"/>
      <c r="Q9"/>
      <c r="R9"/>
      <c r="S9"/>
    </row>
    <row r="10" spans="1:19" ht="15" customHeight="1" x14ac:dyDescent="0.25">
      <c r="A10" s="38" t="s">
        <v>3</v>
      </c>
      <c r="B10" s="29" t="s">
        <v>92</v>
      </c>
      <c r="C10" s="29"/>
      <c r="D10" s="29"/>
      <c r="E10" s="29"/>
      <c r="F10" s="29"/>
      <c r="G10" s="29"/>
      <c r="H10" s="29"/>
      <c r="I10" s="34"/>
      <c r="K10"/>
      <c r="L10"/>
      <c r="M10"/>
      <c r="N10"/>
      <c r="O10"/>
      <c r="P10"/>
      <c r="Q10"/>
      <c r="R10"/>
      <c r="S10"/>
    </row>
    <row r="11" spans="1:19" ht="15" customHeight="1" thickBot="1" x14ac:dyDescent="0.3">
      <c r="A11" s="9">
        <f>INDEX('Point Grid'!$C$8:$I$35,MATCH($A$1,'Point Grid'!$A$8:$A$35,0),MATCH(A10,'Point Grid'!$C$7:$I$7,0))</f>
        <v>0.75</v>
      </c>
      <c r="B11" s="29" t="s">
        <v>88</v>
      </c>
      <c r="C11" s="29"/>
      <c r="D11" s="29"/>
      <c r="E11" s="29"/>
      <c r="F11" s="29"/>
      <c r="G11" s="29"/>
      <c r="H11" s="29"/>
      <c r="I11" s="34"/>
      <c r="K11"/>
      <c r="L11"/>
      <c r="M11"/>
      <c r="N11"/>
      <c r="O11"/>
      <c r="P11"/>
      <c r="Q11"/>
      <c r="R11"/>
      <c r="S11"/>
    </row>
    <row r="12" spans="1:19" ht="15" customHeight="1" thickBot="1" x14ac:dyDescent="0.3">
      <c r="A12" s="5"/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  <c r="O12"/>
      <c r="P12"/>
      <c r="Q12"/>
      <c r="R12"/>
      <c r="S12"/>
    </row>
    <row r="13" spans="1:19" ht="15" customHeight="1" x14ac:dyDescent="0.25">
      <c r="A13" s="33"/>
      <c r="B13" s="62" t="s">
        <v>89</v>
      </c>
      <c r="C13" s="63"/>
      <c r="D13" s="78"/>
      <c r="E13" s="85">
        <v>150000</v>
      </c>
      <c r="F13" s="29"/>
      <c r="G13" s="29"/>
      <c r="H13" s="29"/>
      <c r="I13" s="34"/>
      <c r="K13"/>
      <c r="L13"/>
      <c r="M13"/>
      <c r="N13"/>
      <c r="O13"/>
      <c r="P13"/>
      <c r="Q13"/>
      <c r="R13"/>
      <c r="S13"/>
    </row>
    <row r="14" spans="1:19" ht="15" customHeight="1" x14ac:dyDescent="0.25">
      <c r="A14" s="33"/>
      <c r="B14" s="55" t="s">
        <v>90</v>
      </c>
      <c r="C14" s="29"/>
      <c r="D14" s="76"/>
      <c r="E14" s="76">
        <v>450</v>
      </c>
      <c r="F14" s="29"/>
      <c r="G14" s="29"/>
      <c r="H14" s="29"/>
      <c r="I14" s="34"/>
      <c r="K14"/>
      <c r="L14"/>
      <c r="M14"/>
      <c r="N14"/>
      <c r="O14"/>
      <c r="P14"/>
      <c r="Q14"/>
      <c r="R14"/>
      <c r="S14"/>
    </row>
    <row r="15" spans="1:19" ht="15" customHeight="1" x14ac:dyDescent="0.25">
      <c r="A15" s="33"/>
      <c r="B15" s="56" t="s">
        <v>91</v>
      </c>
      <c r="C15" s="57"/>
      <c r="D15" s="77"/>
      <c r="E15" s="77">
        <v>650</v>
      </c>
      <c r="F15" s="29"/>
      <c r="G15" s="29"/>
      <c r="H15" s="29"/>
      <c r="I15" s="34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 s="33"/>
      <c r="B16" s="29"/>
      <c r="C16" s="29"/>
      <c r="D16" s="29"/>
      <c r="E16" s="29"/>
      <c r="F16" s="29"/>
      <c r="G16" s="29"/>
      <c r="H16" s="29"/>
      <c r="I16" s="34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 s="38" t="s">
        <v>4</v>
      </c>
      <c r="B17" s="29" t="s">
        <v>94</v>
      </c>
      <c r="C17" s="29"/>
      <c r="D17" s="29"/>
      <c r="E17" s="29"/>
      <c r="F17" s="29"/>
      <c r="G17" s="29"/>
      <c r="H17" s="29"/>
      <c r="I17" s="34"/>
      <c r="K17"/>
      <c r="L17"/>
      <c r="M17"/>
      <c r="N17"/>
      <c r="O17"/>
      <c r="P17"/>
      <c r="Q17"/>
      <c r="R17"/>
      <c r="S17"/>
    </row>
    <row r="18" spans="1:19" ht="15" customHeight="1" thickBot="1" x14ac:dyDescent="0.3">
      <c r="A18" s="9">
        <f>INDEX('Point Grid'!$C$8:$I$35,MATCH($A$1,'Point Grid'!$A$8:$A$35,0),MATCH(A17,'Point Grid'!$C$7:$I$7,0))</f>
        <v>1</v>
      </c>
      <c r="B18" s="29" t="s">
        <v>93</v>
      </c>
      <c r="C18" s="29"/>
      <c r="D18" s="29"/>
      <c r="E18" s="29"/>
      <c r="F18" s="29"/>
      <c r="G18" s="29"/>
      <c r="H18" s="29"/>
      <c r="I18" s="34"/>
      <c r="K18"/>
      <c r="L18"/>
      <c r="M18"/>
      <c r="N18"/>
      <c r="O18"/>
      <c r="P18"/>
      <c r="Q18"/>
      <c r="R18"/>
      <c r="S18"/>
    </row>
    <row r="19" spans="1:19" ht="15" customHeight="1" thickBot="1" x14ac:dyDescent="0.3">
      <c r="A19" s="5"/>
      <c r="B19" s="29"/>
      <c r="C19" s="29"/>
      <c r="D19" s="29"/>
      <c r="E19" s="29"/>
      <c r="F19" s="29"/>
      <c r="G19" s="29"/>
      <c r="H19" s="29"/>
      <c r="I19" s="34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 s="33"/>
      <c r="B20" s="29"/>
      <c r="C20" s="29"/>
      <c r="D20" s="29"/>
      <c r="E20" s="29"/>
      <c r="F20" s="29"/>
      <c r="G20" s="29"/>
      <c r="H20" s="29"/>
      <c r="I20" s="34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 s="38" t="s">
        <v>5</v>
      </c>
      <c r="B21" s="29" t="s">
        <v>95</v>
      </c>
      <c r="C21" s="29"/>
      <c r="D21" s="29"/>
      <c r="E21" s="29"/>
      <c r="F21" s="29"/>
      <c r="G21" s="29"/>
      <c r="H21" s="29"/>
      <c r="I21" s="34"/>
      <c r="K21"/>
      <c r="L21"/>
      <c r="M21"/>
      <c r="N21"/>
      <c r="O21"/>
      <c r="P21"/>
      <c r="Q21"/>
      <c r="R21"/>
      <c r="S21"/>
    </row>
    <row r="22" spans="1:19" ht="15" customHeight="1" thickBot="1" x14ac:dyDescent="0.3">
      <c r="A22" s="9">
        <f>INDEX('Point Grid'!$C$8:$I$35,MATCH($A$1,'Point Grid'!$A$8:$A$35,0),MATCH(A21,'Point Grid'!$C$7:$I$7,0))</f>
        <v>0.5</v>
      </c>
      <c r="B22" s="29" t="s">
        <v>97</v>
      </c>
      <c r="C22" s="29"/>
      <c r="D22" s="29"/>
      <c r="E22" s="29"/>
      <c r="F22" s="29"/>
      <c r="G22" s="29"/>
      <c r="H22" s="29"/>
      <c r="I22" s="34"/>
      <c r="K22"/>
      <c r="L22"/>
      <c r="M22"/>
      <c r="N22"/>
      <c r="O22"/>
      <c r="P22"/>
      <c r="Q22"/>
      <c r="R22"/>
      <c r="S22"/>
    </row>
    <row r="23" spans="1:19" ht="15" customHeight="1" thickBot="1" x14ac:dyDescent="0.3">
      <c r="A23" s="5"/>
      <c r="B23" s="29"/>
      <c r="C23" s="29"/>
      <c r="D23" s="29"/>
      <c r="E23" s="29"/>
      <c r="F23" s="29"/>
      <c r="G23" s="29"/>
      <c r="H23" s="29"/>
      <c r="I23" s="34"/>
      <c r="K23"/>
      <c r="L23"/>
      <c r="M23"/>
      <c r="N23"/>
      <c r="O23"/>
      <c r="P23"/>
      <c r="Q23"/>
      <c r="R23"/>
      <c r="S23"/>
    </row>
    <row r="24" spans="1:19" ht="15" customHeight="1" x14ac:dyDescent="0.25">
      <c r="A24" s="33"/>
      <c r="B24" s="29"/>
      <c r="C24" s="29"/>
      <c r="D24" s="29"/>
      <c r="E24" s="29"/>
      <c r="F24" s="29"/>
      <c r="G24" s="29"/>
      <c r="H24" s="29"/>
      <c r="I24" s="34"/>
      <c r="K24"/>
      <c r="L24"/>
      <c r="M24"/>
      <c r="N24"/>
      <c r="O24"/>
      <c r="P24"/>
      <c r="Q24"/>
      <c r="R24"/>
      <c r="S24"/>
    </row>
    <row r="25" spans="1:19" ht="15" customHeight="1" x14ac:dyDescent="0.25">
      <c r="A25" s="38" t="s">
        <v>6</v>
      </c>
      <c r="B25" s="29" t="s">
        <v>96</v>
      </c>
      <c r="C25" s="29"/>
      <c r="D25" s="29"/>
      <c r="E25" s="29"/>
      <c r="F25" s="29"/>
      <c r="G25" s="29"/>
      <c r="H25" s="29"/>
      <c r="I25" s="34"/>
      <c r="K25"/>
      <c r="L25"/>
      <c r="M25"/>
      <c r="N25"/>
      <c r="O25"/>
      <c r="P25"/>
      <c r="Q25"/>
      <c r="R25"/>
      <c r="S25"/>
    </row>
    <row r="26" spans="1:19" ht="15" customHeight="1" thickBot="1" x14ac:dyDescent="0.3">
      <c r="A26" s="9">
        <f>INDEX('Point Grid'!$C$8:$I$35,MATCH($A$1,'Point Grid'!$A$8:$A$35,0),MATCH(A25,'Point Grid'!$C$7:$I$7,0))</f>
        <v>0.5</v>
      </c>
      <c r="B26" s="29" t="s">
        <v>97</v>
      </c>
      <c r="C26" s="29"/>
      <c r="D26" s="29"/>
      <c r="E26" s="29"/>
      <c r="F26" s="29"/>
      <c r="G26" s="29"/>
      <c r="H26" s="29"/>
      <c r="I26" s="34"/>
      <c r="K26"/>
      <c r="L26"/>
      <c r="M26"/>
      <c r="N26"/>
      <c r="O26"/>
      <c r="P26"/>
      <c r="Q26"/>
      <c r="R26"/>
      <c r="S26"/>
    </row>
    <row r="27" spans="1:19" ht="15" customHeight="1" thickBot="1" x14ac:dyDescent="0.3">
      <c r="A27" s="5"/>
      <c r="B27" s="29"/>
      <c r="C27" s="29"/>
      <c r="D27" s="29"/>
      <c r="E27" s="29"/>
      <c r="F27" s="29"/>
      <c r="G27" s="29"/>
      <c r="H27" s="29"/>
      <c r="I27" s="34"/>
      <c r="K27"/>
      <c r="L27"/>
      <c r="M27"/>
      <c r="N27"/>
      <c r="O27"/>
      <c r="P27"/>
      <c r="Q27"/>
      <c r="R27"/>
      <c r="S27"/>
    </row>
    <row r="28" spans="1:19" ht="15" customHeight="1" x14ac:dyDescent="0.25">
      <c r="A28" s="33"/>
      <c r="B28" s="29"/>
      <c r="C28" s="29"/>
      <c r="D28" s="29"/>
      <c r="E28" s="29"/>
      <c r="F28" s="29"/>
      <c r="G28" s="29"/>
      <c r="H28" s="29"/>
      <c r="I28" s="34"/>
      <c r="K28"/>
      <c r="L28"/>
      <c r="M28"/>
      <c r="N28"/>
      <c r="O28"/>
      <c r="P28"/>
      <c r="Q28"/>
      <c r="R28"/>
      <c r="S28"/>
    </row>
    <row r="29" spans="1:19" ht="15" customHeight="1" x14ac:dyDescent="0.25">
      <c r="A29" s="33"/>
      <c r="B29" s="29"/>
      <c r="C29" s="29"/>
      <c r="D29" s="29"/>
      <c r="E29" s="29"/>
      <c r="F29" s="29"/>
      <c r="G29" s="29"/>
      <c r="H29" s="29"/>
      <c r="I29" s="34"/>
      <c r="K29"/>
      <c r="L29"/>
      <c r="M29"/>
      <c r="N29"/>
      <c r="O29"/>
      <c r="P29"/>
      <c r="Q29"/>
      <c r="R29"/>
      <c r="S29"/>
    </row>
    <row r="30" spans="1:19" ht="15" customHeight="1" thickBot="1" x14ac:dyDescent="0.3">
      <c r="A30" s="35"/>
      <c r="B30" s="36"/>
      <c r="C30" s="36"/>
      <c r="D30" s="36"/>
      <c r="E30" s="36"/>
      <c r="F30" s="36"/>
      <c r="G30" s="36"/>
      <c r="H30" s="36"/>
      <c r="I30" s="37"/>
      <c r="K30"/>
      <c r="L30"/>
      <c r="M30"/>
      <c r="N30"/>
      <c r="O30"/>
      <c r="P30"/>
      <c r="Q30"/>
      <c r="R30"/>
      <c r="S30"/>
    </row>
    <row r="31" spans="1:19" ht="15" customHeight="1" x14ac:dyDescent="0.25">
      <c r="K31"/>
      <c r="L31"/>
      <c r="M31"/>
      <c r="N31"/>
      <c r="O31"/>
      <c r="P31"/>
      <c r="Q31"/>
      <c r="R31"/>
      <c r="S31"/>
    </row>
    <row r="32" spans="1:19" ht="15" customHeight="1" x14ac:dyDescent="0.25">
      <c r="K32"/>
      <c r="L32"/>
      <c r="M32"/>
      <c r="N32"/>
      <c r="O32"/>
      <c r="P32"/>
      <c r="Q32"/>
      <c r="R32"/>
      <c r="S32"/>
    </row>
    <row r="33" spans="11:19" ht="15" customHeight="1" x14ac:dyDescent="0.25">
      <c r="K33"/>
      <c r="L33"/>
      <c r="M33"/>
      <c r="N33"/>
      <c r="O33"/>
      <c r="P33"/>
      <c r="Q33"/>
      <c r="R33"/>
      <c r="S33"/>
    </row>
    <row r="34" spans="11:19" ht="15" customHeight="1" x14ac:dyDescent="0.25">
      <c r="K34"/>
      <c r="L34"/>
      <c r="M34"/>
      <c r="N34"/>
      <c r="O34"/>
      <c r="P34"/>
      <c r="Q34"/>
      <c r="R34"/>
      <c r="S34"/>
    </row>
    <row r="35" spans="11:19" ht="15" customHeight="1" x14ac:dyDescent="0.25">
      <c r="K35"/>
      <c r="L35"/>
      <c r="M35"/>
      <c r="N35"/>
      <c r="O35"/>
      <c r="P35"/>
      <c r="Q35"/>
      <c r="R35"/>
      <c r="S35"/>
    </row>
    <row r="36" spans="11:19" ht="15" customHeight="1" x14ac:dyDescent="0.25">
      <c r="K36"/>
      <c r="L36"/>
      <c r="M36"/>
      <c r="N36"/>
      <c r="O36"/>
      <c r="P36"/>
      <c r="Q36"/>
      <c r="R36"/>
      <c r="S36"/>
    </row>
    <row r="37" spans="11:19" ht="15" customHeight="1" x14ac:dyDescent="0.25">
      <c r="K37"/>
      <c r="L37"/>
      <c r="M37"/>
      <c r="N37"/>
      <c r="O37"/>
      <c r="P37"/>
      <c r="Q37"/>
      <c r="R37"/>
      <c r="S37"/>
    </row>
    <row r="38" spans="11:19" ht="15" customHeight="1" x14ac:dyDescent="0.25">
      <c r="K38"/>
      <c r="L38"/>
      <c r="M38"/>
      <c r="N38"/>
      <c r="O38"/>
      <c r="P38"/>
      <c r="Q38"/>
      <c r="R38"/>
      <c r="S38"/>
    </row>
    <row r="39" spans="11:19" ht="15" customHeight="1" x14ac:dyDescent="0.25">
      <c r="K39"/>
      <c r="L39"/>
      <c r="M39"/>
      <c r="N39"/>
      <c r="O39"/>
      <c r="P39"/>
      <c r="Q39"/>
      <c r="R39"/>
      <c r="S39"/>
    </row>
    <row r="40" spans="11:19" ht="15" customHeight="1" x14ac:dyDescent="0.25">
      <c r="K40"/>
      <c r="L40"/>
      <c r="M40"/>
      <c r="N40"/>
      <c r="O40"/>
      <c r="P40"/>
      <c r="Q40"/>
      <c r="R40"/>
      <c r="S40"/>
    </row>
    <row r="41" spans="11:19" ht="15" customHeight="1" x14ac:dyDescent="0.25">
      <c r="K41"/>
      <c r="L41"/>
      <c r="M41"/>
      <c r="N41"/>
      <c r="O41"/>
      <c r="P41"/>
      <c r="Q41"/>
      <c r="R41"/>
      <c r="S41"/>
    </row>
    <row r="42" spans="11:19" ht="15" customHeight="1" x14ac:dyDescent="0.25">
      <c r="K42"/>
      <c r="L42"/>
      <c r="M42"/>
      <c r="N42"/>
      <c r="O42"/>
      <c r="P42"/>
      <c r="Q42"/>
      <c r="R42"/>
      <c r="S42"/>
    </row>
    <row r="43" spans="11:19" ht="15" customHeight="1" x14ac:dyDescent="0.25">
      <c r="K43"/>
      <c r="L43"/>
      <c r="M43"/>
      <c r="N43"/>
      <c r="O43"/>
      <c r="P43"/>
      <c r="Q43"/>
      <c r="R43"/>
      <c r="S43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15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42578125" style="32" customWidth="1"/>
    <col min="10" max="10" width="10.7109375" style="32" customWidth="1"/>
    <col min="11" max="16384" width="9.140625" style="32"/>
  </cols>
  <sheetData>
    <row r="1" spans="1:14" x14ac:dyDescent="0.25">
      <c r="A1" s="7">
        <v>25</v>
      </c>
      <c r="B1" s="47" t="s">
        <v>12</v>
      </c>
      <c r="C1" s="31"/>
      <c r="D1" s="31"/>
      <c r="E1" s="31"/>
      <c r="F1" s="31"/>
      <c r="G1" s="31"/>
      <c r="H1" s="284" t="s">
        <v>30</v>
      </c>
      <c r="I1" s="285"/>
      <c r="K1"/>
      <c r="L1"/>
      <c r="M1"/>
      <c r="N1"/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34"/>
      <c r="K2"/>
      <c r="L2"/>
      <c r="M2"/>
      <c r="N2"/>
    </row>
    <row r="3" spans="1:14" x14ac:dyDescent="0.25">
      <c r="A3" s="8" t="s">
        <v>13</v>
      </c>
      <c r="B3" s="29" t="s">
        <v>98</v>
      </c>
      <c r="C3" s="29"/>
      <c r="D3" s="29"/>
      <c r="E3" s="29"/>
      <c r="F3" s="29"/>
      <c r="G3" s="29"/>
      <c r="H3" s="29"/>
      <c r="I3" s="34"/>
      <c r="K3"/>
      <c r="L3"/>
      <c r="M3"/>
      <c r="N3"/>
    </row>
    <row r="4" spans="1:14" x14ac:dyDescent="0.25">
      <c r="A4" s="9">
        <f>INDEX('Point Grid'!B:B,MATCH($A$1,'Point Grid'!A:A,0))</f>
        <v>1</v>
      </c>
      <c r="B4" s="30" t="s">
        <v>410</v>
      </c>
      <c r="C4" s="29"/>
      <c r="D4" s="29"/>
      <c r="E4" s="29"/>
      <c r="F4" s="29"/>
      <c r="G4" s="29"/>
      <c r="H4" s="29"/>
      <c r="I4" s="34"/>
      <c r="K4"/>
      <c r="L4"/>
      <c r="M4"/>
      <c r="N4"/>
    </row>
    <row r="5" spans="1:14" x14ac:dyDescent="0.25">
      <c r="A5" s="33"/>
      <c r="B5" s="29" t="s">
        <v>99</v>
      </c>
      <c r="C5" s="29"/>
      <c r="D5" s="29"/>
      <c r="E5" s="29"/>
      <c r="F5" s="29"/>
      <c r="G5" s="29"/>
      <c r="H5" s="29"/>
      <c r="I5" s="34"/>
      <c r="K5"/>
      <c r="L5"/>
      <c r="M5"/>
      <c r="N5"/>
    </row>
    <row r="6" spans="1:14" x14ac:dyDescent="0.25">
      <c r="A6" s="33"/>
      <c r="B6" s="29"/>
      <c r="C6" s="29"/>
      <c r="D6" s="29"/>
      <c r="E6" s="29"/>
      <c r="F6" s="29"/>
      <c r="G6" s="29"/>
      <c r="H6" s="29"/>
      <c r="I6" s="34"/>
      <c r="K6"/>
      <c r="L6"/>
      <c r="M6"/>
      <c r="N6"/>
    </row>
    <row r="7" spans="1:14" x14ac:dyDescent="0.25">
      <c r="A7" s="38" t="s">
        <v>2</v>
      </c>
      <c r="B7" s="29" t="s">
        <v>411</v>
      </c>
      <c r="C7" s="29"/>
      <c r="D7" s="29"/>
      <c r="E7" s="29"/>
      <c r="F7" s="29"/>
      <c r="G7" s="29"/>
      <c r="H7" s="29"/>
      <c r="I7" s="34"/>
      <c r="K7"/>
      <c r="L7"/>
      <c r="M7"/>
      <c r="N7"/>
    </row>
    <row r="8" spans="1:14" ht="15.75" thickBot="1" x14ac:dyDescent="0.3">
      <c r="A8" s="9">
        <f>INDEX('Point Grid'!$C$8:$I$35,MATCH($A$1,'Point Grid'!$A$8:$A$35,0),MATCH(A7,'Point Grid'!$C$7:$I$7,0))</f>
        <v>0.5</v>
      </c>
      <c r="B8" s="29"/>
      <c r="C8" s="29"/>
      <c r="D8" s="29"/>
      <c r="E8" s="29"/>
      <c r="F8" s="29"/>
      <c r="G8" s="29"/>
      <c r="H8" s="29"/>
      <c r="I8" s="34"/>
      <c r="K8"/>
      <c r="L8"/>
      <c r="M8"/>
      <c r="N8"/>
    </row>
    <row r="9" spans="1:14" ht="15.75" thickBot="1" x14ac:dyDescent="0.3">
      <c r="A9" s="5"/>
      <c r="B9" s="29"/>
      <c r="C9" s="29"/>
      <c r="D9" s="29"/>
      <c r="E9" s="29"/>
      <c r="F9" s="29"/>
      <c r="G9" s="29"/>
      <c r="H9" s="29"/>
      <c r="I9" s="34"/>
      <c r="K9"/>
      <c r="L9"/>
      <c r="M9"/>
      <c r="N9"/>
    </row>
    <row r="10" spans="1:14" x14ac:dyDescent="0.25">
      <c r="A10" s="33"/>
      <c r="B10" s="29"/>
      <c r="C10" s="29"/>
      <c r="D10" s="29"/>
      <c r="E10" s="29"/>
      <c r="F10" s="29"/>
      <c r="G10" s="29"/>
      <c r="H10" s="29"/>
      <c r="I10" s="34"/>
      <c r="K10"/>
      <c r="L10"/>
      <c r="M10"/>
      <c r="N10"/>
    </row>
    <row r="11" spans="1:14" x14ac:dyDescent="0.25">
      <c r="A11" s="38" t="s">
        <v>2</v>
      </c>
      <c r="B11" s="29" t="s">
        <v>412</v>
      </c>
      <c r="C11" s="29"/>
      <c r="D11" s="29"/>
      <c r="E11" s="29"/>
      <c r="F11" s="29"/>
      <c r="G11" s="29"/>
      <c r="H11" s="29"/>
      <c r="I11" s="34"/>
      <c r="K11"/>
      <c r="L11"/>
      <c r="M11"/>
      <c r="N11"/>
    </row>
    <row r="12" spans="1:14" ht="15.75" thickBot="1" x14ac:dyDescent="0.3">
      <c r="A12" s="9">
        <f>INDEX('Point Grid'!$C$8:$I$35,MATCH($A$1,'Point Grid'!$A$8:$A$35,0),MATCH(A11,'Point Grid'!$C$7:$I$7,0))</f>
        <v>0.5</v>
      </c>
      <c r="B12" s="29"/>
      <c r="C12" s="29"/>
      <c r="D12" s="29"/>
      <c r="E12" s="29"/>
      <c r="F12" s="29"/>
      <c r="G12" s="29"/>
      <c r="H12" s="29"/>
      <c r="I12" s="34"/>
      <c r="K12"/>
      <c r="L12"/>
      <c r="M12"/>
      <c r="N12"/>
    </row>
    <row r="13" spans="1:14" ht="15.75" thickBot="1" x14ac:dyDescent="0.3">
      <c r="A13" s="5"/>
      <c r="B13" s="29"/>
      <c r="C13" s="29"/>
      <c r="D13" s="29"/>
      <c r="E13" s="29"/>
      <c r="F13" s="29"/>
      <c r="G13" s="29"/>
      <c r="H13" s="29"/>
      <c r="I13" s="34"/>
      <c r="K13"/>
      <c r="L13"/>
      <c r="M13"/>
      <c r="N13"/>
    </row>
    <row r="14" spans="1:14" x14ac:dyDescent="0.25">
      <c r="A14" s="33"/>
      <c r="B14" s="29"/>
      <c r="C14" s="29"/>
      <c r="D14" s="29"/>
      <c r="E14" s="29"/>
      <c r="F14" s="29"/>
      <c r="G14" s="29"/>
      <c r="H14" s="29"/>
      <c r="I14" s="34"/>
      <c r="K14"/>
      <c r="L14"/>
      <c r="M14"/>
      <c r="N14"/>
    </row>
    <row r="15" spans="1:14" ht="15.75" thickBot="1" x14ac:dyDescent="0.3">
      <c r="A15" s="35"/>
      <c r="B15" s="36"/>
      <c r="C15" s="36"/>
      <c r="D15" s="36"/>
      <c r="E15" s="36"/>
      <c r="F15" s="36"/>
      <c r="G15" s="36"/>
      <c r="H15" s="36"/>
      <c r="I15" s="37"/>
      <c r="K15"/>
      <c r="L15"/>
      <c r="M15"/>
      <c r="N15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U22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9" width="9.140625" style="32" customWidth="1"/>
    <col min="10" max="10" width="27.7109375" style="32" customWidth="1"/>
    <col min="11" max="11" width="10.7109375" style="32" customWidth="1"/>
    <col min="12" max="16384" width="9.140625" style="32"/>
  </cols>
  <sheetData>
    <row r="1" spans="1:21" x14ac:dyDescent="0.25">
      <c r="A1" s="7">
        <v>26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  <c r="N1"/>
      <c r="O1"/>
      <c r="P1"/>
      <c r="Q1"/>
      <c r="R1"/>
      <c r="S1"/>
      <c r="T1"/>
      <c r="U1"/>
    </row>
    <row r="2" spans="1:21" x14ac:dyDescent="0.25">
      <c r="A2" s="126"/>
      <c r="B2" s="90"/>
      <c r="C2" s="90"/>
      <c r="D2" s="90"/>
      <c r="E2" s="90"/>
      <c r="F2" s="90"/>
      <c r="G2" s="90"/>
      <c r="H2" s="90"/>
      <c r="I2" s="90"/>
      <c r="J2" s="127"/>
      <c r="K2" s="128"/>
      <c r="L2"/>
      <c r="M2"/>
      <c r="N2"/>
      <c r="O2"/>
      <c r="P2"/>
      <c r="Q2"/>
      <c r="R2"/>
      <c r="S2"/>
      <c r="T2"/>
      <c r="U2"/>
    </row>
    <row r="3" spans="1:21" x14ac:dyDescent="0.25">
      <c r="A3" s="129" t="s">
        <v>13</v>
      </c>
      <c r="B3" s="130"/>
      <c r="C3" s="90"/>
      <c r="D3" s="90"/>
      <c r="E3" s="90"/>
      <c r="F3" s="90"/>
      <c r="G3" s="90"/>
      <c r="H3" s="90"/>
      <c r="I3" s="90"/>
      <c r="J3" s="127"/>
      <c r="K3" s="128"/>
      <c r="L3"/>
      <c r="M3"/>
      <c r="N3"/>
      <c r="O3"/>
      <c r="P3"/>
      <c r="Q3"/>
      <c r="R3"/>
      <c r="S3"/>
      <c r="T3"/>
      <c r="U3"/>
    </row>
    <row r="4" spans="1:21" x14ac:dyDescent="0.25">
      <c r="A4" s="9">
        <f>INDEX('Point Grid'!B:B,MATCH($A$1,'Point Grid'!A:A,0))</f>
        <v>2</v>
      </c>
      <c r="B4" s="130"/>
      <c r="C4" s="90"/>
      <c r="D4" s="90"/>
      <c r="E4" s="90"/>
      <c r="F4" s="90"/>
      <c r="G4" s="90"/>
      <c r="H4" s="90"/>
      <c r="I4" s="90"/>
      <c r="J4" s="127"/>
      <c r="K4" s="128"/>
      <c r="L4"/>
      <c r="M4"/>
      <c r="N4"/>
      <c r="O4"/>
      <c r="P4"/>
      <c r="Q4"/>
      <c r="R4"/>
      <c r="S4"/>
      <c r="T4"/>
      <c r="U4"/>
    </row>
    <row r="5" spans="1:21" x14ac:dyDescent="0.25">
      <c r="A5" s="126"/>
      <c r="B5" s="130"/>
      <c r="C5" s="90"/>
      <c r="D5" s="90"/>
      <c r="E5" s="90"/>
      <c r="F5" s="90"/>
      <c r="G5" s="90"/>
      <c r="H5" s="90"/>
      <c r="I5" s="90"/>
      <c r="J5" s="127"/>
      <c r="K5" s="128"/>
      <c r="L5"/>
      <c r="M5"/>
      <c r="N5"/>
      <c r="O5"/>
      <c r="P5"/>
      <c r="Q5"/>
      <c r="R5"/>
      <c r="S5"/>
      <c r="T5"/>
      <c r="U5"/>
    </row>
    <row r="6" spans="1:21" x14ac:dyDescent="0.25">
      <c r="A6" s="38" t="s">
        <v>2</v>
      </c>
      <c r="B6" s="90" t="s">
        <v>100</v>
      </c>
      <c r="C6" s="90"/>
      <c r="D6" s="90"/>
      <c r="E6" s="90"/>
      <c r="F6" s="90"/>
      <c r="G6" s="90"/>
      <c r="H6" s="90"/>
      <c r="I6" s="90"/>
      <c r="J6" s="127"/>
      <c r="K6" s="128"/>
      <c r="L6"/>
      <c r="M6"/>
      <c r="N6"/>
      <c r="O6"/>
      <c r="P6"/>
      <c r="Q6"/>
      <c r="R6"/>
      <c r="S6"/>
      <c r="T6"/>
      <c r="U6"/>
    </row>
    <row r="7" spans="1:21" ht="15.75" thickBot="1" x14ac:dyDescent="0.3">
      <c r="A7" s="9">
        <f>INDEX('Point Grid'!$C$8:$I$35,MATCH($A$1,'Point Grid'!$A$8:$A$35,0),MATCH(A6,'Point Grid'!$C$7:$I$7,0))</f>
        <v>0.5</v>
      </c>
      <c r="B7" s="90"/>
      <c r="C7" s="90"/>
      <c r="D7" s="90"/>
      <c r="E7" s="90"/>
      <c r="F7" s="90"/>
      <c r="G7" s="90"/>
      <c r="H7" s="90"/>
      <c r="I7" s="90"/>
      <c r="J7" s="127"/>
      <c r="K7" s="128"/>
      <c r="L7"/>
      <c r="M7"/>
      <c r="N7"/>
      <c r="O7"/>
      <c r="P7"/>
      <c r="Q7"/>
      <c r="R7"/>
      <c r="S7"/>
      <c r="T7"/>
      <c r="U7"/>
    </row>
    <row r="8" spans="1:21" ht="15.75" thickBot="1" x14ac:dyDescent="0.3">
      <c r="A8" s="5"/>
      <c r="B8" s="90"/>
      <c r="C8" s="90"/>
      <c r="D8" s="90"/>
      <c r="E8" s="90"/>
      <c r="F8" s="90"/>
      <c r="G8" s="90"/>
      <c r="H8" s="90"/>
      <c r="I8" s="90"/>
      <c r="J8" s="127"/>
      <c r="K8" s="128"/>
      <c r="L8"/>
      <c r="M8"/>
      <c r="N8"/>
      <c r="O8"/>
      <c r="P8"/>
      <c r="Q8"/>
      <c r="R8"/>
      <c r="S8"/>
      <c r="T8"/>
      <c r="U8"/>
    </row>
    <row r="9" spans="1:21" x14ac:dyDescent="0.25">
      <c r="A9" s="126"/>
      <c r="B9" s="90"/>
      <c r="C9" s="90"/>
      <c r="D9" s="90"/>
      <c r="E9" s="90"/>
      <c r="F9" s="90"/>
      <c r="G9" s="90"/>
      <c r="H9" s="90"/>
      <c r="I9" s="90"/>
      <c r="J9" s="127"/>
      <c r="K9" s="128"/>
      <c r="L9"/>
      <c r="M9"/>
      <c r="N9"/>
      <c r="O9"/>
      <c r="P9"/>
      <c r="Q9"/>
      <c r="R9"/>
      <c r="S9"/>
      <c r="T9"/>
      <c r="U9"/>
    </row>
    <row r="10" spans="1:21" x14ac:dyDescent="0.25">
      <c r="A10" s="132" t="s">
        <v>3</v>
      </c>
      <c r="B10" s="90" t="s">
        <v>163</v>
      </c>
      <c r="C10" s="90"/>
      <c r="D10" s="90"/>
      <c r="E10" s="90"/>
      <c r="F10" s="90"/>
      <c r="G10" s="90"/>
      <c r="H10" s="90"/>
      <c r="I10" s="90"/>
      <c r="J10" s="127"/>
      <c r="K10" s="128"/>
      <c r="L10"/>
      <c r="M10"/>
      <c r="N10"/>
      <c r="O10"/>
      <c r="P10"/>
      <c r="Q10"/>
      <c r="R10"/>
      <c r="S10"/>
      <c r="T10"/>
      <c r="U10"/>
    </row>
    <row r="11" spans="1:21" ht="15.75" thickBot="1" x14ac:dyDescent="0.3">
      <c r="A11" s="9">
        <f>INDEX('Point Grid'!$C$8:$I$35,MATCH($A$1,'Point Grid'!$A$8:$A$35,0),MATCH(A10,'Point Grid'!$C$7:$I$7,0))</f>
        <v>1.5</v>
      </c>
      <c r="B11" s="90" t="s">
        <v>164</v>
      </c>
      <c r="C11" s="90"/>
      <c r="D11" s="90"/>
      <c r="E11" s="90"/>
      <c r="F11" s="90"/>
      <c r="G11" s="90"/>
      <c r="H11" s="90"/>
      <c r="I11" s="90"/>
      <c r="J11" s="127"/>
      <c r="K11" s="128"/>
      <c r="L11"/>
      <c r="M11"/>
      <c r="N11"/>
      <c r="O11"/>
      <c r="P11"/>
      <c r="Q11"/>
      <c r="R11"/>
      <c r="S11"/>
      <c r="T11"/>
      <c r="U11"/>
    </row>
    <row r="12" spans="1:21" ht="15.75" thickBot="1" x14ac:dyDescent="0.3">
      <c r="A12" s="5"/>
      <c r="B12" s="90" t="s">
        <v>165</v>
      </c>
      <c r="C12" s="90"/>
      <c r="D12" s="90"/>
      <c r="E12" s="90"/>
      <c r="F12" s="90"/>
      <c r="G12" s="90"/>
      <c r="H12" s="90"/>
      <c r="I12" s="90"/>
      <c r="J12" s="127"/>
      <c r="K12" s="128"/>
      <c r="L12"/>
      <c r="M12"/>
      <c r="N12"/>
      <c r="O12"/>
      <c r="P12"/>
      <c r="Q12"/>
      <c r="R12"/>
      <c r="S12"/>
      <c r="T12"/>
      <c r="U12"/>
    </row>
    <row r="13" spans="1:21" x14ac:dyDescent="0.25">
      <c r="A13" s="131"/>
      <c r="B13" s="90"/>
      <c r="C13" s="90"/>
      <c r="D13" s="90"/>
      <c r="E13" s="90"/>
      <c r="F13" s="90"/>
      <c r="G13" s="90"/>
      <c r="H13" s="90"/>
      <c r="I13" s="90"/>
      <c r="J13" s="127"/>
      <c r="K13" s="128"/>
      <c r="L13"/>
      <c r="M13"/>
      <c r="N13"/>
      <c r="O13"/>
      <c r="P13"/>
      <c r="Q13"/>
      <c r="R13"/>
      <c r="S13"/>
      <c r="T13"/>
      <c r="U13"/>
    </row>
    <row r="14" spans="1:21" x14ac:dyDescent="0.25">
      <c r="A14" s="131"/>
      <c r="B14" s="90" t="s">
        <v>166</v>
      </c>
      <c r="C14" s="90"/>
      <c r="D14" s="90"/>
      <c r="E14" s="90"/>
      <c r="F14" s="90"/>
      <c r="G14" s="90"/>
      <c r="H14" s="90"/>
      <c r="I14" s="90"/>
      <c r="J14" s="127"/>
      <c r="K14" s="128"/>
      <c r="L14"/>
      <c r="M14"/>
      <c r="N14"/>
      <c r="O14"/>
      <c r="P14"/>
      <c r="Q14"/>
      <c r="R14"/>
      <c r="S14"/>
      <c r="T14"/>
      <c r="U14"/>
    </row>
    <row r="15" spans="1:21" x14ac:dyDescent="0.25">
      <c r="A15" s="131"/>
      <c r="B15" s="90"/>
      <c r="C15" s="90"/>
      <c r="D15" s="90"/>
      <c r="E15" s="90"/>
      <c r="F15" s="90"/>
      <c r="G15" s="90"/>
      <c r="H15" s="90"/>
      <c r="I15" s="90"/>
      <c r="J15" s="127"/>
      <c r="K15" s="128"/>
      <c r="L15"/>
      <c r="M15"/>
      <c r="N15"/>
      <c r="O15"/>
      <c r="P15"/>
      <c r="Q15"/>
      <c r="R15"/>
      <c r="S15"/>
      <c r="T15"/>
      <c r="U15"/>
    </row>
    <row r="16" spans="1:21" x14ac:dyDescent="0.25">
      <c r="A16" s="131"/>
      <c r="B16" s="90" t="s">
        <v>167</v>
      </c>
      <c r="C16" s="90"/>
      <c r="D16" s="90"/>
      <c r="E16" s="90"/>
      <c r="F16" s="90"/>
      <c r="G16" s="90"/>
      <c r="H16" s="90"/>
      <c r="I16" s="90"/>
      <c r="J16" s="127"/>
      <c r="K16" s="128"/>
      <c r="L16"/>
      <c r="M16"/>
      <c r="N16"/>
      <c r="O16"/>
      <c r="P16"/>
      <c r="Q16"/>
      <c r="R16"/>
      <c r="S16"/>
      <c r="T16"/>
      <c r="U16"/>
    </row>
    <row r="17" spans="1:21" x14ac:dyDescent="0.25">
      <c r="A17" s="131"/>
      <c r="B17" s="90" t="s">
        <v>168</v>
      </c>
      <c r="C17" s="90"/>
      <c r="D17" s="90"/>
      <c r="E17" s="90"/>
      <c r="F17" s="90"/>
      <c r="G17" s="90"/>
      <c r="H17" s="90"/>
      <c r="I17" s="90"/>
      <c r="J17" s="127"/>
      <c r="K17" s="128"/>
      <c r="L17"/>
      <c r="M17"/>
      <c r="N17"/>
      <c r="O17"/>
      <c r="P17"/>
      <c r="Q17"/>
      <c r="R17"/>
      <c r="S17"/>
      <c r="T17"/>
      <c r="U17"/>
    </row>
    <row r="18" spans="1:21" x14ac:dyDescent="0.25">
      <c r="A18" s="131"/>
      <c r="B18" s="90" t="s">
        <v>169</v>
      </c>
      <c r="C18" s="90"/>
      <c r="D18" s="90"/>
      <c r="E18" s="90"/>
      <c r="F18" s="90"/>
      <c r="G18" s="90"/>
      <c r="H18" s="90"/>
      <c r="I18" s="90"/>
      <c r="J18" s="127"/>
      <c r="K18" s="128"/>
      <c r="L18"/>
      <c r="M18"/>
      <c r="N18"/>
      <c r="O18"/>
      <c r="P18"/>
      <c r="Q18"/>
      <c r="R18"/>
      <c r="S18"/>
      <c r="T18"/>
      <c r="U18"/>
    </row>
    <row r="19" spans="1:21" x14ac:dyDescent="0.25">
      <c r="A19" s="131"/>
      <c r="B19" s="90"/>
      <c r="C19" s="90"/>
      <c r="D19" s="90"/>
      <c r="E19" s="90"/>
      <c r="F19" s="90"/>
      <c r="G19" s="90"/>
      <c r="H19" s="90"/>
      <c r="I19" s="90"/>
      <c r="J19" s="127"/>
      <c r="K19" s="128"/>
      <c r="L19"/>
      <c r="M19"/>
      <c r="N19"/>
      <c r="O19"/>
      <c r="P19"/>
      <c r="Q19"/>
      <c r="R19"/>
      <c r="S19"/>
      <c r="T19"/>
      <c r="U19"/>
    </row>
    <row r="20" spans="1:21" ht="15.75" thickBot="1" x14ac:dyDescent="0.3">
      <c r="A20" s="133"/>
      <c r="B20" s="134"/>
      <c r="C20" s="134"/>
      <c r="D20" s="134"/>
      <c r="E20" s="134"/>
      <c r="F20" s="134"/>
      <c r="G20" s="134"/>
      <c r="H20" s="134"/>
      <c r="I20" s="134"/>
      <c r="J20" s="135"/>
      <c r="K20" s="128"/>
      <c r="L20"/>
      <c r="M20"/>
      <c r="N20"/>
      <c r="O20"/>
      <c r="P20"/>
      <c r="Q20"/>
      <c r="R20"/>
      <c r="S20"/>
      <c r="T20"/>
      <c r="U20"/>
    </row>
    <row r="21" spans="1:21" x14ac:dyDescent="0.25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/>
      <c r="M21"/>
      <c r="N21"/>
      <c r="O21"/>
      <c r="P21"/>
      <c r="Q21"/>
      <c r="R21"/>
      <c r="S21"/>
      <c r="T21"/>
      <c r="U21"/>
    </row>
    <row r="22" spans="1:21" x14ac:dyDescent="0.25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/>
      <c r="M22"/>
      <c r="N22"/>
      <c r="O22"/>
      <c r="P22"/>
      <c r="Q22"/>
      <c r="R22"/>
      <c r="S22"/>
      <c r="T22"/>
      <c r="U22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N38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4" x14ac:dyDescent="0.25">
      <c r="A1" s="7">
        <v>27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  <c r="N1"/>
    </row>
    <row r="2" spans="1:14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  <c r="N2"/>
    </row>
    <row r="3" spans="1:14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  <c r="N3"/>
    </row>
    <row r="4" spans="1:14" x14ac:dyDescent="0.25">
      <c r="A4" s="9">
        <f>INDEX('Point Grid'!B:B,MATCH($A$1,'Point Grid'!A:A,0))</f>
        <v>2.75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  <c r="N4"/>
    </row>
    <row r="5" spans="1:14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  <c r="N5"/>
    </row>
    <row r="6" spans="1:14" x14ac:dyDescent="0.25">
      <c r="A6" s="38" t="s">
        <v>2</v>
      </c>
      <c r="B6" s="29" t="s">
        <v>101</v>
      </c>
      <c r="C6" s="29"/>
      <c r="D6" s="29"/>
      <c r="E6" s="29"/>
      <c r="F6" s="29"/>
      <c r="G6" s="29"/>
      <c r="H6" s="29"/>
      <c r="I6" s="29"/>
      <c r="J6" s="34"/>
      <c r="L6"/>
      <c r="M6"/>
      <c r="N6"/>
    </row>
    <row r="7" spans="1:14" ht="15.75" thickBot="1" x14ac:dyDescent="0.3">
      <c r="A7" s="9">
        <f>INDEX('Point Grid'!$C$8:$I$35,MATCH($A$1,'Point Grid'!$A$8:$A$35,0),MATCH(A6,'Point Grid'!$C$7:$I$7,0))</f>
        <v>0.75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  <c r="N7"/>
    </row>
    <row r="8" spans="1:14" ht="15.75" thickBot="1" x14ac:dyDescent="0.3">
      <c r="A8" s="86"/>
      <c r="B8" s="71" t="s">
        <v>102</v>
      </c>
      <c r="C8" s="63" t="s">
        <v>104</v>
      </c>
      <c r="D8" s="63"/>
      <c r="E8" s="63"/>
      <c r="F8" s="63"/>
      <c r="G8" s="63"/>
      <c r="H8" s="63"/>
      <c r="I8" s="78"/>
      <c r="J8" s="34"/>
      <c r="L8"/>
      <c r="M8"/>
      <c r="N8"/>
    </row>
    <row r="9" spans="1:14" x14ac:dyDescent="0.25">
      <c r="A9" s="33"/>
      <c r="B9" s="88" t="s">
        <v>80</v>
      </c>
      <c r="C9" s="29" t="s">
        <v>263</v>
      </c>
      <c r="D9" s="29"/>
      <c r="E9" s="29"/>
      <c r="F9" s="29"/>
      <c r="G9" s="29"/>
      <c r="H9" s="29"/>
      <c r="I9" s="76"/>
      <c r="J9" s="34"/>
      <c r="L9"/>
      <c r="M9"/>
      <c r="N9"/>
    </row>
    <row r="10" spans="1:14" x14ac:dyDescent="0.25">
      <c r="A10" s="33"/>
      <c r="B10" s="89"/>
      <c r="C10" s="57" t="s">
        <v>264</v>
      </c>
      <c r="D10" s="57"/>
      <c r="E10" s="57"/>
      <c r="F10" s="57"/>
      <c r="G10" s="57"/>
      <c r="H10" s="57"/>
      <c r="I10" s="77"/>
      <c r="J10" s="34"/>
      <c r="L10"/>
      <c r="M10"/>
      <c r="N10"/>
    </row>
    <row r="11" spans="1:14" x14ac:dyDescent="0.25">
      <c r="A11" s="33"/>
      <c r="B11" s="87" t="s">
        <v>103</v>
      </c>
      <c r="C11" s="54" t="s">
        <v>267</v>
      </c>
      <c r="D11" s="54"/>
      <c r="E11" s="54"/>
      <c r="F11" s="54"/>
      <c r="G11" s="54"/>
      <c r="H11" s="54"/>
      <c r="I11" s="75"/>
      <c r="J11" s="34"/>
      <c r="L11"/>
      <c r="M11"/>
      <c r="N11"/>
    </row>
    <row r="12" spans="1:14" x14ac:dyDescent="0.25">
      <c r="A12" s="33"/>
      <c r="B12" s="89"/>
      <c r="C12" s="57" t="s">
        <v>268</v>
      </c>
      <c r="D12" s="57"/>
      <c r="E12" s="57"/>
      <c r="F12" s="57"/>
      <c r="G12" s="57"/>
      <c r="H12" s="57"/>
      <c r="I12" s="77"/>
      <c r="J12" s="34"/>
      <c r="L12"/>
      <c r="M12"/>
      <c r="N12"/>
    </row>
    <row r="13" spans="1:14" x14ac:dyDescent="0.25">
      <c r="A13" s="33"/>
      <c r="B13" s="88" t="s">
        <v>82</v>
      </c>
      <c r="C13" s="29" t="s">
        <v>265</v>
      </c>
      <c r="D13" s="29"/>
      <c r="E13" s="29"/>
      <c r="F13" s="29"/>
      <c r="G13" s="29"/>
      <c r="H13" s="29"/>
      <c r="I13" s="76"/>
      <c r="J13" s="34"/>
      <c r="L13"/>
      <c r="M13"/>
      <c r="N13"/>
    </row>
    <row r="14" spans="1:14" x14ac:dyDescent="0.25">
      <c r="A14" s="33"/>
      <c r="B14" s="81"/>
      <c r="C14" s="57" t="s">
        <v>266</v>
      </c>
      <c r="D14" s="57"/>
      <c r="E14" s="57"/>
      <c r="F14" s="57"/>
      <c r="G14" s="57"/>
      <c r="H14" s="57"/>
      <c r="I14" s="77"/>
      <c r="J14" s="34"/>
      <c r="L14"/>
      <c r="M14"/>
      <c r="N14"/>
    </row>
    <row r="15" spans="1:14" x14ac:dyDescent="0.25">
      <c r="A15" s="33"/>
      <c r="B15" s="88" t="s">
        <v>133</v>
      </c>
      <c r="C15" s="29" t="s">
        <v>265</v>
      </c>
      <c r="D15" s="29"/>
      <c r="E15" s="29"/>
      <c r="F15" s="29"/>
      <c r="G15" s="29"/>
      <c r="H15" s="29"/>
      <c r="I15" s="76"/>
      <c r="J15" s="34"/>
      <c r="L15"/>
      <c r="M15"/>
      <c r="N15"/>
    </row>
    <row r="16" spans="1:14" x14ac:dyDescent="0.25">
      <c r="A16" s="33"/>
      <c r="B16" s="81"/>
      <c r="C16" s="57" t="s">
        <v>269</v>
      </c>
      <c r="D16" s="57"/>
      <c r="E16" s="57"/>
      <c r="F16" s="57"/>
      <c r="G16" s="57"/>
      <c r="H16" s="57"/>
      <c r="I16" s="77"/>
      <c r="J16" s="34"/>
      <c r="L16"/>
      <c r="M16"/>
      <c r="N16"/>
    </row>
    <row r="17" spans="1:14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  <c r="N17"/>
    </row>
    <row r="18" spans="1:14" x14ac:dyDescent="0.25">
      <c r="A18" s="33"/>
      <c r="B18" s="29" t="s">
        <v>105</v>
      </c>
      <c r="C18" s="29"/>
      <c r="D18" s="29"/>
      <c r="E18" s="29"/>
      <c r="F18" s="29"/>
      <c r="G18" s="29"/>
      <c r="H18" s="29"/>
      <c r="I18" s="29"/>
      <c r="J18" s="34"/>
      <c r="L18"/>
      <c r="M18"/>
      <c r="N18"/>
    </row>
    <row r="19" spans="1:14" x14ac:dyDescent="0.25">
      <c r="A19" s="33"/>
      <c r="B19" s="29"/>
      <c r="C19" s="29"/>
      <c r="D19" s="29"/>
      <c r="E19" s="29"/>
      <c r="F19" s="29"/>
      <c r="G19" s="29"/>
      <c r="H19" s="29"/>
      <c r="I19" s="29"/>
      <c r="J19" s="34"/>
      <c r="L19"/>
      <c r="M19"/>
      <c r="N19"/>
    </row>
    <row r="20" spans="1:14" x14ac:dyDescent="0.25">
      <c r="A20" s="38" t="s">
        <v>3</v>
      </c>
      <c r="B20" s="29" t="s">
        <v>107</v>
      </c>
      <c r="C20" s="29"/>
      <c r="D20" s="29"/>
      <c r="E20" s="29"/>
      <c r="F20" s="29"/>
      <c r="G20" s="29"/>
      <c r="H20" s="29"/>
      <c r="I20" s="29"/>
      <c r="J20" s="34"/>
      <c r="L20"/>
      <c r="M20"/>
      <c r="N20"/>
    </row>
    <row r="21" spans="1:14" ht="15.75" thickBot="1" x14ac:dyDescent="0.3">
      <c r="A21" s="9">
        <f>INDEX('Point Grid'!$C$8:$I$35,MATCH($A$1,'Point Grid'!$A$8:$A$35,0),MATCH(A20,'Point Grid'!$C$7:$I$7,0))</f>
        <v>1</v>
      </c>
      <c r="B21" s="29"/>
      <c r="C21" s="29"/>
      <c r="D21" s="29"/>
      <c r="E21" s="29"/>
      <c r="F21" s="29"/>
      <c r="G21" s="29"/>
      <c r="H21" s="29"/>
      <c r="I21" s="29"/>
      <c r="J21" s="34"/>
      <c r="L21"/>
      <c r="M21"/>
      <c r="N21"/>
    </row>
    <row r="22" spans="1:14" ht="15.75" thickBot="1" x14ac:dyDescent="0.3">
      <c r="A22" s="5"/>
      <c r="B22" s="29"/>
      <c r="C22" s="29"/>
      <c r="D22" s="29"/>
      <c r="E22" s="29"/>
      <c r="F22" s="29"/>
      <c r="G22" s="29"/>
      <c r="H22" s="29"/>
      <c r="I22" s="29"/>
      <c r="J22" s="34"/>
      <c r="L22"/>
      <c r="M22"/>
      <c r="N22"/>
    </row>
    <row r="23" spans="1:14" x14ac:dyDescent="0.25">
      <c r="A23" s="41"/>
      <c r="B23" s="29"/>
      <c r="C23" s="29"/>
      <c r="D23" s="29"/>
      <c r="E23" s="29"/>
      <c r="F23" s="29"/>
      <c r="G23" s="29"/>
      <c r="H23" s="29"/>
      <c r="I23" s="29"/>
      <c r="J23" s="34"/>
      <c r="L23"/>
      <c r="M23"/>
      <c r="N23"/>
    </row>
    <row r="24" spans="1:14" x14ac:dyDescent="0.25">
      <c r="A24" s="38" t="s">
        <v>4</v>
      </c>
      <c r="B24" s="29" t="s">
        <v>106</v>
      </c>
      <c r="C24" s="29"/>
      <c r="D24" s="29"/>
      <c r="E24" s="29"/>
      <c r="F24" s="29"/>
      <c r="G24" s="29"/>
      <c r="H24" s="29"/>
      <c r="I24" s="29"/>
      <c r="J24" s="34"/>
      <c r="L24"/>
      <c r="M24"/>
      <c r="N24"/>
    </row>
    <row r="25" spans="1:14" ht="15.75" thickBot="1" x14ac:dyDescent="0.3">
      <c r="A25" s="9">
        <f>INDEX('Point Grid'!$C$8:$I$35,MATCH($A$1,'Point Grid'!$A$8:$A$35,0),MATCH(A24,'Point Grid'!$C$7:$I$7,0))</f>
        <v>0.5</v>
      </c>
      <c r="B25" s="29"/>
      <c r="C25" s="29"/>
      <c r="D25" s="29"/>
      <c r="E25" s="29"/>
      <c r="F25" s="29"/>
      <c r="G25" s="29"/>
      <c r="H25" s="29"/>
      <c r="I25" s="29"/>
      <c r="J25" s="34"/>
      <c r="L25"/>
      <c r="M25"/>
      <c r="N25"/>
    </row>
    <row r="26" spans="1:14" ht="15.75" thickBot="1" x14ac:dyDescent="0.3">
      <c r="A26" s="5"/>
      <c r="B26" s="29"/>
      <c r="C26" s="29"/>
      <c r="D26" s="29"/>
      <c r="E26" s="29"/>
      <c r="F26" s="29"/>
      <c r="G26" s="29"/>
      <c r="H26" s="29"/>
      <c r="I26" s="29"/>
      <c r="J26" s="34"/>
      <c r="L26"/>
      <c r="M26"/>
      <c r="N26"/>
    </row>
    <row r="27" spans="1:14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L27"/>
      <c r="M27"/>
      <c r="N27"/>
    </row>
    <row r="28" spans="1:14" x14ac:dyDescent="0.25">
      <c r="A28" s="38" t="s">
        <v>5</v>
      </c>
      <c r="B28" s="29" t="s">
        <v>108</v>
      </c>
      <c r="C28" s="29"/>
      <c r="D28" s="29"/>
      <c r="E28" s="29"/>
      <c r="F28" s="29"/>
      <c r="G28" s="29"/>
      <c r="H28" s="29"/>
      <c r="I28" s="29"/>
      <c r="J28" s="34"/>
      <c r="L28"/>
      <c r="M28"/>
      <c r="N28"/>
    </row>
    <row r="29" spans="1:14" ht="15.75" thickBot="1" x14ac:dyDescent="0.3">
      <c r="A29" s="9">
        <f>INDEX('Point Grid'!$C$8:$I$35,MATCH($A$1,'Point Grid'!$A$8:$A$35,0),MATCH(A28,'Point Grid'!$C$7:$I$7,0))</f>
        <v>0.5</v>
      </c>
      <c r="B29" s="29"/>
      <c r="C29" s="29"/>
      <c r="D29" s="29"/>
      <c r="E29" s="29"/>
      <c r="F29" s="29"/>
      <c r="G29" s="29"/>
      <c r="H29" s="29"/>
      <c r="I29" s="29"/>
      <c r="J29" s="34"/>
      <c r="L29"/>
      <c r="M29"/>
      <c r="N29"/>
    </row>
    <row r="30" spans="1:14" ht="15.75" thickBot="1" x14ac:dyDescent="0.3">
      <c r="A30" s="5"/>
      <c r="B30" s="29"/>
      <c r="C30" s="29"/>
      <c r="D30" s="29"/>
      <c r="E30" s="29"/>
      <c r="F30" s="29"/>
      <c r="G30" s="29"/>
      <c r="H30" s="29"/>
      <c r="I30" s="29"/>
      <c r="J30" s="34"/>
      <c r="L30"/>
      <c r="M30"/>
      <c r="N30"/>
    </row>
    <row r="31" spans="1:14" x14ac:dyDescent="0.25">
      <c r="A31" s="33"/>
      <c r="B31" s="29"/>
      <c r="C31" s="29"/>
      <c r="D31" s="29"/>
      <c r="E31" s="29"/>
      <c r="F31" s="29"/>
      <c r="G31" s="29"/>
      <c r="H31" s="29"/>
      <c r="I31" s="29"/>
      <c r="J31" s="34"/>
      <c r="L31"/>
      <c r="M31"/>
      <c r="N31"/>
    </row>
    <row r="32" spans="1:14" x14ac:dyDescent="0.25">
      <c r="A32" s="33"/>
      <c r="B32" s="29"/>
      <c r="C32" s="29"/>
      <c r="D32" s="29"/>
      <c r="E32" s="29"/>
      <c r="F32" s="29"/>
      <c r="G32" s="29"/>
      <c r="H32" s="29"/>
      <c r="I32" s="29"/>
      <c r="J32" s="34"/>
      <c r="L32"/>
      <c r="M32"/>
      <c r="N32"/>
    </row>
    <row r="33" spans="1:14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  <c r="L33"/>
      <c r="M33"/>
      <c r="N33"/>
    </row>
    <row r="34" spans="1:14" ht="15.75" thickBot="1" x14ac:dyDescent="0.3">
      <c r="A34" s="35"/>
      <c r="B34" s="36"/>
      <c r="C34" s="36"/>
      <c r="D34" s="36"/>
      <c r="E34" s="36"/>
      <c r="F34" s="36"/>
      <c r="G34" s="36"/>
      <c r="H34" s="36"/>
      <c r="I34" s="36"/>
      <c r="J34" s="37"/>
      <c r="L34"/>
      <c r="M34"/>
      <c r="N34"/>
    </row>
    <row r="35" spans="1:14" x14ac:dyDescent="0.25">
      <c r="L35"/>
      <c r="M35"/>
      <c r="N35"/>
    </row>
    <row r="36" spans="1:14" x14ac:dyDescent="0.25">
      <c r="L36"/>
      <c r="M36"/>
      <c r="N36"/>
    </row>
    <row r="37" spans="1:14" x14ac:dyDescent="0.25">
      <c r="L37"/>
      <c r="M37"/>
      <c r="N37"/>
    </row>
    <row r="38" spans="1:14" x14ac:dyDescent="0.25">
      <c r="L38"/>
      <c r="M38"/>
      <c r="N38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M29"/>
  <sheetViews>
    <sheetView workbookViewId="0"/>
  </sheetViews>
  <sheetFormatPr defaultColWidth="9.140625" defaultRowHeight="15" x14ac:dyDescent="0.25"/>
  <cols>
    <col min="1" max="1" width="8.7109375" style="32" customWidth="1"/>
    <col min="2" max="2" width="16.7109375" style="32" customWidth="1"/>
    <col min="3" max="10" width="9.140625" style="32" customWidth="1"/>
    <col min="11" max="11" width="10.7109375" style="32" customWidth="1"/>
    <col min="12" max="16384" width="9.140625" style="32"/>
  </cols>
  <sheetData>
    <row r="1" spans="1:13" x14ac:dyDescent="0.25">
      <c r="A1" s="7">
        <v>28</v>
      </c>
      <c r="B1" s="47" t="s">
        <v>12</v>
      </c>
      <c r="C1" s="31"/>
      <c r="D1" s="31"/>
      <c r="E1" s="31"/>
      <c r="F1" s="31"/>
      <c r="G1" s="31"/>
      <c r="H1" s="31"/>
      <c r="I1" s="280" t="s">
        <v>30</v>
      </c>
      <c r="J1" s="283"/>
      <c r="L1"/>
      <c r="M1"/>
    </row>
    <row r="2" spans="1:13" x14ac:dyDescent="0.25">
      <c r="A2" s="33"/>
      <c r="B2" s="29"/>
      <c r="C2" s="29"/>
      <c r="D2" s="29"/>
      <c r="E2" s="29"/>
      <c r="F2" s="29"/>
      <c r="G2" s="29"/>
      <c r="H2" s="29"/>
      <c r="I2" s="29"/>
      <c r="J2" s="34"/>
      <c r="L2"/>
      <c r="M2"/>
    </row>
    <row r="3" spans="1:13" x14ac:dyDescent="0.25">
      <c r="A3" s="8" t="s">
        <v>13</v>
      </c>
      <c r="B3" s="29"/>
      <c r="C3" s="29"/>
      <c r="D3" s="29"/>
      <c r="E3" s="29"/>
      <c r="F3" s="29"/>
      <c r="G3" s="29"/>
      <c r="H3" s="29"/>
      <c r="I3" s="29"/>
      <c r="J3" s="34"/>
      <c r="L3"/>
      <c r="M3"/>
    </row>
    <row r="4" spans="1:13" ht="15" customHeight="1" x14ac:dyDescent="0.25">
      <c r="A4" s="9">
        <f>INDEX('Point Grid'!B:B,MATCH($A$1,'Point Grid'!A:A,0))</f>
        <v>2.25</v>
      </c>
      <c r="B4" s="29"/>
      <c r="C4" s="29"/>
      <c r="D4" s="29"/>
      <c r="E4" s="29"/>
      <c r="F4" s="29"/>
      <c r="G4" s="29"/>
      <c r="H4" s="29"/>
      <c r="I4" s="29"/>
      <c r="J4" s="34"/>
      <c r="L4"/>
      <c r="M4"/>
    </row>
    <row r="5" spans="1:13" ht="15" customHeight="1" x14ac:dyDescent="0.25">
      <c r="A5" s="33"/>
      <c r="B5" s="29"/>
      <c r="C5" s="29"/>
      <c r="D5" s="29"/>
      <c r="E5" s="29"/>
      <c r="F5" s="29"/>
      <c r="G5" s="29"/>
      <c r="H5" s="29"/>
      <c r="I5" s="29"/>
      <c r="J5" s="34"/>
      <c r="L5"/>
      <c r="M5"/>
    </row>
    <row r="6" spans="1:13" ht="15" customHeight="1" x14ac:dyDescent="0.25">
      <c r="A6" s="38" t="s">
        <v>2</v>
      </c>
      <c r="B6" s="29" t="s">
        <v>109</v>
      </c>
      <c r="C6" s="29"/>
      <c r="D6" s="29"/>
      <c r="E6" s="29"/>
      <c r="F6" s="29"/>
      <c r="G6" s="29"/>
      <c r="H6" s="29"/>
      <c r="I6" s="29"/>
      <c r="J6" s="34"/>
      <c r="L6"/>
      <c r="M6"/>
    </row>
    <row r="7" spans="1:13" ht="15.75" thickBot="1" x14ac:dyDescent="0.3">
      <c r="A7" s="9">
        <f>INDEX('Point Grid'!$C$8:$I$35,MATCH($A$1,'Point Grid'!$A$8:$A$35,0),MATCH(A6,'Point Grid'!$C$7:$I$7,0))</f>
        <v>0.5</v>
      </c>
      <c r="B7" s="29"/>
      <c r="C7" s="29"/>
      <c r="D7" s="29"/>
      <c r="E7" s="29"/>
      <c r="F7" s="29"/>
      <c r="G7" s="29"/>
      <c r="H7" s="29"/>
      <c r="I7" s="29"/>
      <c r="J7" s="34"/>
      <c r="L7"/>
      <c r="M7"/>
    </row>
    <row r="8" spans="1:13" ht="15" customHeight="1" thickBot="1" x14ac:dyDescent="0.3">
      <c r="A8" s="5"/>
      <c r="B8" s="29"/>
      <c r="C8" s="29"/>
      <c r="D8" s="29"/>
      <c r="E8" s="29"/>
      <c r="F8" s="29"/>
      <c r="G8" s="29"/>
      <c r="H8" s="29"/>
      <c r="I8" s="29"/>
      <c r="J8" s="34"/>
      <c r="L8"/>
      <c r="M8"/>
    </row>
    <row r="9" spans="1:13" ht="15" customHeight="1" x14ac:dyDescent="0.25">
      <c r="A9" s="33"/>
      <c r="B9" s="29"/>
      <c r="C9" s="29"/>
      <c r="D9" s="29"/>
      <c r="E9" s="29"/>
      <c r="F9" s="29"/>
      <c r="G9" s="29"/>
      <c r="H9" s="29"/>
      <c r="I9" s="29"/>
      <c r="J9" s="34"/>
      <c r="L9"/>
      <c r="M9"/>
    </row>
    <row r="10" spans="1:13" ht="15" customHeight="1" x14ac:dyDescent="0.25">
      <c r="A10" s="38" t="s">
        <v>3</v>
      </c>
      <c r="B10" s="29" t="s">
        <v>110</v>
      </c>
      <c r="C10" s="29"/>
      <c r="D10" s="29"/>
      <c r="E10" s="29"/>
      <c r="F10" s="29"/>
      <c r="G10" s="29"/>
      <c r="H10" s="29"/>
      <c r="I10" s="29"/>
      <c r="J10" s="34"/>
      <c r="L10"/>
      <c r="M10"/>
    </row>
    <row r="11" spans="1:13" ht="15" customHeight="1" thickBot="1" x14ac:dyDescent="0.3">
      <c r="A11" s="9">
        <f>INDEX('Point Grid'!$C$8:$I$35,MATCH($A$1,'Point Grid'!$A$8:$A$35,0),MATCH(A10,'Point Grid'!$C$7:$I$7,0))</f>
        <v>1</v>
      </c>
      <c r="B11" s="29" t="s">
        <v>111</v>
      </c>
      <c r="C11" s="29"/>
      <c r="D11" s="29"/>
      <c r="E11" s="29"/>
      <c r="F11" s="29"/>
      <c r="G11" s="29"/>
      <c r="H11" s="29"/>
      <c r="I11" s="29"/>
      <c r="J11" s="34"/>
      <c r="L11"/>
      <c r="M11"/>
    </row>
    <row r="12" spans="1:13" ht="15" customHeight="1" thickBot="1" x14ac:dyDescent="0.3">
      <c r="A12" s="5"/>
      <c r="B12" s="29" t="s">
        <v>112</v>
      </c>
      <c r="C12" s="29"/>
      <c r="D12" s="29"/>
      <c r="E12" s="29"/>
      <c r="F12" s="29"/>
      <c r="G12" s="29"/>
      <c r="H12" s="29"/>
      <c r="I12" s="29"/>
      <c r="J12" s="34"/>
      <c r="L12"/>
      <c r="M12"/>
    </row>
    <row r="13" spans="1:13" ht="15" customHeight="1" x14ac:dyDescent="0.25">
      <c r="A13" s="33"/>
      <c r="B13" s="29"/>
      <c r="C13" s="29"/>
      <c r="D13" s="29"/>
      <c r="E13" s="29"/>
      <c r="F13" s="29"/>
      <c r="G13" s="29"/>
      <c r="H13" s="29"/>
      <c r="I13" s="29"/>
      <c r="J13" s="34"/>
      <c r="L13"/>
      <c r="M13"/>
    </row>
    <row r="14" spans="1:13" ht="15" customHeight="1" x14ac:dyDescent="0.25">
      <c r="A14" s="33"/>
      <c r="B14" s="29" t="s">
        <v>113</v>
      </c>
      <c r="C14" s="29"/>
      <c r="D14" s="29"/>
      <c r="E14" s="29"/>
      <c r="F14" s="29"/>
      <c r="G14" s="29"/>
      <c r="H14" s="29"/>
      <c r="I14" s="29"/>
      <c r="J14" s="34"/>
      <c r="L14"/>
      <c r="M14"/>
    </row>
    <row r="15" spans="1:13" ht="15" customHeight="1" x14ac:dyDescent="0.25">
      <c r="A15" s="33"/>
      <c r="B15" s="29" t="s">
        <v>114</v>
      </c>
      <c r="C15" s="29"/>
      <c r="D15" s="29"/>
      <c r="E15" s="29"/>
      <c r="F15" s="29"/>
      <c r="G15" s="29"/>
      <c r="H15" s="29"/>
      <c r="I15" s="29"/>
      <c r="J15" s="34"/>
      <c r="L15"/>
      <c r="M15"/>
    </row>
    <row r="16" spans="1:13" ht="15" customHeight="1" x14ac:dyDescent="0.25">
      <c r="A16" s="33"/>
      <c r="B16" s="29" t="s">
        <v>115</v>
      </c>
      <c r="C16" s="29"/>
      <c r="D16" s="29"/>
      <c r="E16" s="29"/>
      <c r="F16" s="29"/>
      <c r="G16" s="29"/>
      <c r="H16" s="29"/>
      <c r="I16" s="29"/>
      <c r="J16" s="34"/>
      <c r="L16"/>
      <c r="M16"/>
    </row>
    <row r="17" spans="1:13" ht="15" customHeight="1" x14ac:dyDescent="0.25">
      <c r="A17" s="33"/>
      <c r="B17" s="29"/>
      <c r="C17" s="29"/>
      <c r="D17" s="29"/>
      <c r="E17" s="29"/>
      <c r="F17" s="29"/>
      <c r="G17" s="29"/>
      <c r="H17" s="29"/>
      <c r="I17" s="29"/>
      <c r="J17" s="34"/>
      <c r="L17"/>
      <c r="M17"/>
    </row>
    <row r="18" spans="1:13" ht="15" customHeight="1" x14ac:dyDescent="0.25">
      <c r="A18" s="33"/>
      <c r="B18" s="29" t="s">
        <v>116</v>
      </c>
      <c r="C18" s="29"/>
      <c r="D18" s="29"/>
      <c r="E18" s="29"/>
      <c r="F18" s="29"/>
      <c r="G18" s="29"/>
      <c r="H18" s="29"/>
      <c r="I18" s="29"/>
      <c r="J18" s="34"/>
      <c r="L18"/>
      <c r="M18"/>
    </row>
    <row r="19" spans="1:13" ht="15" customHeight="1" x14ac:dyDescent="0.25">
      <c r="A19" s="33"/>
      <c r="B19" s="29" t="s">
        <v>117</v>
      </c>
      <c r="C19" s="29"/>
      <c r="D19" s="29"/>
      <c r="E19" s="29"/>
      <c r="F19" s="29"/>
      <c r="G19" s="29"/>
      <c r="H19" s="29"/>
      <c r="I19" s="29"/>
      <c r="J19" s="34"/>
      <c r="L19"/>
      <c r="M19"/>
    </row>
    <row r="20" spans="1:13" ht="15" customHeight="1" x14ac:dyDescent="0.25">
      <c r="A20" s="33"/>
      <c r="B20" s="29" t="s">
        <v>118</v>
      </c>
      <c r="C20" s="29"/>
      <c r="D20" s="29"/>
      <c r="E20" s="29"/>
      <c r="F20" s="29"/>
      <c r="G20" s="29"/>
      <c r="H20" s="29"/>
      <c r="I20" s="29"/>
      <c r="J20" s="34"/>
      <c r="L20"/>
      <c r="M20"/>
    </row>
    <row r="21" spans="1:13" ht="15" customHeight="1" x14ac:dyDescent="0.25">
      <c r="A21" s="33"/>
      <c r="B21" s="29"/>
      <c r="C21" s="29"/>
      <c r="D21" s="29"/>
      <c r="E21" s="29"/>
      <c r="F21" s="29"/>
      <c r="G21" s="29"/>
      <c r="H21" s="29"/>
      <c r="I21" s="29"/>
      <c r="J21" s="34"/>
      <c r="L21"/>
      <c r="M21"/>
    </row>
    <row r="22" spans="1:13" ht="15" customHeight="1" x14ac:dyDescent="0.25">
      <c r="A22" s="38" t="s">
        <v>4</v>
      </c>
      <c r="B22" s="29" t="s">
        <v>119</v>
      </c>
      <c r="C22" s="29"/>
      <c r="D22" s="29"/>
      <c r="E22" s="29"/>
      <c r="F22" s="29"/>
      <c r="G22" s="29"/>
      <c r="H22" s="29"/>
      <c r="I22" s="29"/>
      <c r="J22" s="34"/>
      <c r="L22"/>
      <c r="M22"/>
    </row>
    <row r="23" spans="1:13" ht="15" customHeight="1" thickBot="1" x14ac:dyDescent="0.3">
      <c r="A23" s="9">
        <f>INDEX('Point Grid'!$C$8:$I$35,MATCH($A$1,'Point Grid'!$A$8:$A$35,0),MATCH(A22,'Point Grid'!$C$7:$I$7,0))</f>
        <v>0.75</v>
      </c>
      <c r="B23" s="29" t="s">
        <v>120</v>
      </c>
      <c r="C23" s="29"/>
      <c r="D23" s="29"/>
      <c r="E23" s="29"/>
      <c r="F23" s="29"/>
      <c r="G23" s="29"/>
      <c r="H23" s="29"/>
      <c r="I23" s="29"/>
      <c r="J23" s="34"/>
      <c r="L23"/>
      <c r="M23"/>
    </row>
    <row r="24" spans="1:13" ht="15.75" thickBot="1" x14ac:dyDescent="0.3">
      <c r="A24" s="5"/>
      <c r="B24" s="29"/>
      <c r="C24" s="29"/>
      <c r="D24" s="29"/>
      <c r="E24" s="29"/>
      <c r="F24" s="29"/>
      <c r="G24" s="29"/>
      <c r="H24" s="29"/>
      <c r="I24" s="29"/>
      <c r="J24" s="34"/>
      <c r="L24"/>
      <c r="M24"/>
    </row>
    <row r="25" spans="1:13" ht="15" customHeight="1" x14ac:dyDescent="0.25">
      <c r="A25" s="33"/>
      <c r="B25" s="29"/>
      <c r="C25" s="29"/>
      <c r="D25" s="29"/>
      <c r="E25" s="29"/>
      <c r="F25" s="29"/>
      <c r="G25" s="29"/>
      <c r="H25" s="29"/>
      <c r="I25" s="29"/>
      <c r="J25" s="34"/>
      <c r="L25"/>
      <c r="M25"/>
    </row>
    <row r="26" spans="1:13" ht="15" customHeight="1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  <c r="L26"/>
      <c r="M26"/>
    </row>
    <row r="27" spans="1:13" ht="15" customHeight="1" x14ac:dyDescent="0.25">
      <c r="A27" s="33"/>
      <c r="B27" s="29"/>
      <c r="C27" s="29"/>
      <c r="D27" s="29"/>
      <c r="E27" s="29"/>
      <c r="F27" s="29"/>
      <c r="G27" s="29"/>
      <c r="H27" s="29"/>
      <c r="I27" s="29"/>
      <c r="J27" s="34"/>
      <c r="L27"/>
      <c r="M27"/>
    </row>
    <row r="28" spans="1:13" x14ac:dyDescent="0.25">
      <c r="A28" s="33"/>
      <c r="B28" s="29"/>
      <c r="C28" s="29"/>
      <c r="D28" s="29"/>
      <c r="E28" s="29"/>
      <c r="F28" s="29"/>
      <c r="G28" s="29"/>
      <c r="H28" s="29"/>
      <c r="I28" s="29"/>
      <c r="J28" s="34"/>
      <c r="L28"/>
      <c r="M28"/>
    </row>
    <row r="29" spans="1:13" ht="15.75" thickBot="1" x14ac:dyDescent="0.3">
      <c r="A29" s="35"/>
      <c r="B29" s="36"/>
      <c r="C29" s="36"/>
      <c r="D29" s="36"/>
      <c r="E29" s="36"/>
      <c r="F29" s="36"/>
      <c r="G29" s="36"/>
      <c r="H29" s="36"/>
      <c r="I29" s="36"/>
      <c r="J29" s="37"/>
      <c r="L29"/>
      <c r="M29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2023-09-30T13:12:48Z</dcterms:modified>
</cp:coreProperties>
</file>