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aha\OneDrive\Current\Exam-6C\practice exams\"/>
    </mc:Choice>
  </mc:AlternateContent>
  <xr:revisionPtr revIDLastSave="0" documentId="13_ncr:1_{D6718848-51A3-4D45-9251-81EBCB87A787}" xr6:coauthVersionLast="47" xr6:coauthVersionMax="47" xr10:uidLastSave="{00000000-0000-0000-0000-000000000000}"/>
  <bookViews>
    <workbookView xWindow="-108" yWindow="-108" windowWidth="23256" windowHeight="12456" tabRatio="703" xr2:uid="{00000000-000D-0000-FFFF-FFFF00000000}"/>
  </bookViews>
  <sheets>
    <sheet name="Instructions" sheetId="3" r:id="rId1"/>
    <sheet name="Point Grid" sheetId="1" r:id="rId2"/>
    <sheet name="1" sheetId="2" r:id="rId3"/>
    <sheet name="2" sheetId="4" r:id="rId4"/>
    <sheet name="3" sheetId="5" r:id="rId5"/>
    <sheet name="4" sheetId="53" r:id="rId6"/>
    <sheet name="5" sheetId="52" r:id="rId7"/>
    <sheet name="6" sheetId="51" r:id="rId8"/>
    <sheet name="7" sheetId="50" r:id="rId9"/>
    <sheet name="8" sheetId="49" r:id="rId10"/>
    <sheet name="9" sheetId="42" r:id="rId11"/>
    <sheet name="10" sheetId="41" r:id="rId12"/>
    <sheet name="11" sheetId="56" r:id="rId13"/>
    <sheet name="12" sheetId="39" r:id="rId14"/>
    <sheet name="13" sheetId="38" r:id="rId15"/>
    <sheet name="14" sheetId="37" r:id="rId16"/>
    <sheet name="15" sheetId="36" r:id="rId17"/>
    <sheet name="16" sheetId="35" r:id="rId18"/>
    <sheet name="17" sheetId="55" r:id="rId19"/>
    <sheet name="18" sheetId="20" r:id="rId20"/>
    <sheet name="19" sheetId="21" r:id="rId21"/>
    <sheet name="20" sheetId="22" r:id="rId22"/>
    <sheet name="21" sheetId="23" r:id="rId23"/>
    <sheet name="22" sheetId="30" r:id="rId24"/>
    <sheet name="23" sheetId="29" r:id="rId25"/>
    <sheet name="24" sheetId="28" r:id="rId26"/>
    <sheet name="25" sheetId="27" r:id="rId27"/>
    <sheet name="26" sheetId="26" r:id="rId28"/>
    <sheet name="27" sheetId="25" r:id="rId29"/>
    <sheet name="28" sheetId="24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N32" i="1"/>
  <c r="M32" i="1"/>
  <c r="Q30" i="1"/>
  <c r="P30" i="1"/>
  <c r="O30" i="1"/>
  <c r="N30" i="1"/>
  <c r="M30" i="1"/>
  <c r="M2" i="1"/>
  <c r="A19" i="29"/>
  <c r="A35" i="29"/>
  <c r="A31" i="29"/>
  <c r="A27" i="29"/>
  <c r="A23" i="29"/>
  <c r="Q31" i="1"/>
  <c r="P31" i="1"/>
  <c r="N31" i="1"/>
  <c r="A30" i="28"/>
  <c r="A26" i="28"/>
  <c r="A21" i="28"/>
  <c r="A17" i="28"/>
  <c r="A13" i="28"/>
  <c r="P27" i="1"/>
  <c r="O27" i="1"/>
  <c r="N27" i="1"/>
  <c r="M27" i="1"/>
  <c r="A29" i="20"/>
  <c r="A25" i="20"/>
  <c r="A19" i="20"/>
  <c r="Q23" i="1"/>
  <c r="P23" i="1"/>
  <c r="O23" i="1"/>
  <c r="N23" i="1"/>
  <c r="M23" i="1"/>
  <c r="A55" i="22"/>
  <c r="A51" i="22" l="1"/>
  <c r="A47" i="22"/>
  <c r="A43" i="22" l="1"/>
  <c r="A99" i="35" l="1"/>
  <c r="A95" i="35"/>
  <c r="A88" i="35"/>
  <c r="A81" i="35"/>
  <c r="A77" i="35"/>
  <c r="O12" i="1" l="1"/>
  <c r="A21" i="52"/>
  <c r="A11" i="52"/>
  <c r="A7" i="52"/>
  <c r="A11" i="4"/>
  <c r="A7" i="4"/>
  <c r="O16" i="1"/>
  <c r="N16" i="1"/>
  <c r="M16" i="1"/>
  <c r="A46" i="42"/>
  <c r="A42" i="42"/>
  <c r="A38" i="42"/>
  <c r="A20" i="27" l="1"/>
  <c r="A16" i="27"/>
  <c r="A12" i="27"/>
  <c r="N22" i="1" l="1"/>
  <c r="M22" i="1"/>
  <c r="O21" i="1" l="1"/>
  <c r="N21" i="1"/>
  <c r="M21" i="1"/>
  <c r="A7" i="38" l="1"/>
  <c r="Q18" i="1" l="1"/>
  <c r="P18" i="1"/>
  <c r="O18" i="1"/>
  <c r="N18" i="1"/>
  <c r="M18" i="1"/>
  <c r="A23" i="56"/>
  <c r="A19" i="56"/>
  <c r="A15" i="56"/>
  <c r="A11" i="56"/>
  <c r="A7" i="56"/>
  <c r="O24" i="1"/>
  <c r="N24" i="1"/>
  <c r="M24" i="1"/>
  <c r="I24" i="55"/>
  <c r="I15" i="55"/>
  <c r="I26" i="55" s="1"/>
  <c r="A94" i="55"/>
  <c r="A40" i="55"/>
  <c r="A7" i="55"/>
  <c r="O25" i="1" l="1"/>
  <c r="N25" i="1"/>
  <c r="M25" i="1"/>
  <c r="A7" i="49" l="1"/>
  <c r="S26" i="1" l="1"/>
  <c r="R26" i="1"/>
  <c r="Q26" i="1"/>
  <c r="P26" i="1"/>
  <c r="O26" i="1"/>
  <c r="N26" i="1"/>
  <c r="M26" i="1"/>
  <c r="N29" i="1"/>
  <c r="O29" i="1"/>
  <c r="P29" i="1"/>
  <c r="M29" i="1"/>
  <c r="A24" i="30"/>
  <c r="A20" i="30"/>
  <c r="A14" i="30"/>
  <c r="A10" i="30"/>
  <c r="A36" i="37"/>
  <c r="A49" i="21"/>
  <c r="A44" i="21"/>
  <c r="A40" i="21" l="1"/>
  <c r="A36" i="21"/>
  <c r="A32" i="21"/>
  <c r="A11" i="21"/>
  <c r="A7" i="21"/>
  <c r="A11" i="36"/>
  <c r="A7" i="36"/>
  <c r="A32" i="37"/>
  <c r="A7" i="37"/>
  <c r="O20" i="1"/>
  <c r="N20" i="1"/>
  <c r="M20" i="1"/>
  <c r="A15" i="38"/>
  <c r="A11" i="38"/>
  <c r="P19" i="1" l="1"/>
  <c r="O19" i="1"/>
  <c r="N19" i="1"/>
  <c r="D26" i="39"/>
  <c r="A27" i="39"/>
  <c r="A19" i="39"/>
  <c r="A14" i="39"/>
  <c r="N15" i="1" l="1"/>
  <c r="O14" i="1"/>
  <c r="P14" i="1"/>
  <c r="A11" i="53"/>
  <c r="A7" i="53"/>
  <c r="A11" i="51"/>
  <c r="A7" i="51"/>
  <c r="A19" i="50"/>
  <c r="A15" i="50"/>
  <c r="A11" i="50"/>
  <c r="A7" i="50"/>
  <c r="A15" i="49"/>
  <c r="A11" i="26" l="1"/>
  <c r="A7" i="26"/>
  <c r="O28" i="1" l="1"/>
  <c r="A18" i="23"/>
  <c r="N28" i="1"/>
  <c r="M28" i="1"/>
  <c r="A12" i="23"/>
  <c r="A7" i="23"/>
  <c r="O35" i="1" l="1"/>
  <c r="A23" i="24"/>
  <c r="P34" i="1"/>
  <c r="A29" i="25"/>
  <c r="O31" i="1"/>
  <c r="O13" i="1"/>
  <c r="P13" i="1"/>
  <c r="O11" i="1"/>
  <c r="N11" i="1"/>
  <c r="P8" i="1"/>
  <c r="M11" i="1"/>
  <c r="A19" i="2" l="1"/>
  <c r="N35" i="1" l="1"/>
  <c r="M35" i="1"/>
  <c r="O34" i="1"/>
  <c r="N34" i="1"/>
  <c r="M34" i="1"/>
  <c r="N33" i="1"/>
  <c r="M33" i="1"/>
  <c r="M31" i="1"/>
  <c r="M19" i="1"/>
  <c r="M17" i="1"/>
  <c r="M15" i="1"/>
  <c r="N14" i="1"/>
  <c r="M14" i="1"/>
  <c r="N13" i="1"/>
  <c r="M13" i="1"/>
  <c r="N12" i="1"/>
  <c r="M12" i="1"/>
  <c r="N10" i="1"/>
  <c r="M10" i="1"/>
  <c r="N9" i="1"/>
  <c r="M9" i="1"/>
  <c r="O8" i="1"/>
  <c r="N8" i="1"/>
  <c r="M8" i="1"/>
  <c r="A11" i="24" l="1"/>
  <c r="A7" i="24"/>
  <c r="A25" i="25"/>
  <c r="A21" i="25"/>
  <c r="A7" i="25"/>
  <c r="A7" i="41" l="1"/>
  <c r="A11" i="5"/>
  <c r="A7" i="5"/>
  <c r="A15" i="2"/>
  <c r="A11" i="2"/>
  <c r="A7" i="2"/>
  <c r="B35" i="1" l="1"/>
  <c r="A4" i="24" s="1"/>
  <c r="B34" i="1"/>
  <c r="A4" i="25" s="1"/>
  <c r="B33" i="1"/>
  <c r="A4" i="26" s="1"/>
  <c r="B32" i="1"/>
  <c r="A4" i="27" s="1"/>
  <c r="B31" i="1"/>
  <c r="B30" i="1"/>
  <c r="A4" i="29" s="1"/>
  <c r="B29" i="1"/>
  <c r="A4" i="30" s="1"/>
  <c r="B28" i="1"/>
  <c r="B27" i="1"/>
  <c r="A4" i="22" s="1"/>
  <c r="B26" i="1"/>
  <c r="A4" i="21" s="1"/>
  <c r="B25" i="1"/>
  <c r="A4" i="20" s="1"/>
  <c r="B24" i="1"/>
  <c r="A4" i="55" s="1"/>
  <c r="B23" i="1"/>
  <c r="A4" i="35" s="1"/>
  <c r="B22" i="1"/>
  <c r="A4" i="36" s="1"/>
  <c r="B21" i="1"/>
  <c r="A4" i="37" s="1"/>
  <c r="B20" i="1"/>
  <c r="A4" i="38" s="1"/>
  <c r="B19" i="1"/>
  <c r="A4" i="39" s="1"/>
  <c r="B18" i="1"/>
  <c r="B17" i="1"/>
  <c r="A4" i="41" s="1"/>
  <c r="B16" i="1"/>
  <c r="B15" i="1"/>
  <c r="B14" i="1"/>
  <c r="A4" i="50" s="1"/>
  <c r="B13" i="1"/>
  <c r="A4" i="51" s="1"/>
  <c r="B12" i="1"/>
  <c r="B11" i="1"/>
  <c r="A4" i="23" l="1"/>
  <c r="A4" i="28"/>
  <c r="A4" i="49"/>
  <c r="A4" i="42"/>
  <c r="A4" i="56"/>
  <c r="L26" i="1"/>
  <c r="T26" i="1" s="1"/>
  <c r="L35" i="1"/>
  <c r="T35" i="1" s="1"/>
  <c r="L34" i="1"/>
  <c r="T34" i="1" s="1"/>
  <c r="L33" i="1"/>
  <c r="T33" i="1" s="1"/>
  <c r="L32" i="1"/>
  <c r="T32" i="1" s="1"/>
  <c r="L31" i="1"/>
  <c r="T31" i="1" s="1"/>
  <c r="L30" i="1"/>
  <c r="T30" i="1" s="1"/>
  <c r="L29" i="1"/>
  <c r="T29" i="1" s="1"/>
  <c r="L28" i="1"/>
  <c r="T28" i="1" s="1"/>
  <c r="L27" i="1"/>
  <c r="T27" i="1" s="1"/>
  <c r="J20" i="1"/>
  <c r="J14" i="1"/>
  <c r="J12" i="1"/>
  <c r="J29" i="1"/>
  <c r="J18" i="1"/>
  <c r="J34" i="1"/>
  <c r="J16" i="1"/>
  <c r="J33" i="1"/>
  <c r="J15" i="1"/>
  <c r="J27" i="1"/>
  <c r="J28" i="1"/>
  <c r="J19" i="1"/>
  <c r="J11" i="1"/>
  <c r="J35" i="1"/>
  <c r="J24" i="1"/>
  <c r="J13" i="1"/>
  <c r="J31" i="1"/>
  <c r="J22" i="1"/>
  <c r="J23" i="1"/>
  <c r="J9" i="1"/>
  <c r="J30" i="1"/>
  <c r="J32" i="1"/>
  <c r="J21" i="1"/>
  <c r="J10" i="1"/>
  <c r="J25" i="1"/>
  <c r="J26" i="1"/>
  <c r="J17" i="1"/>
  <c r="L9" i="1" l="1"/>
  <c r="T9" i="1" s="1"/>
  <c r="L10" i="1"/>
  <c r="T10" i="1" s="1"/>
  <c r="L11" i="1"/>
  <c r="T11" i="1" s="1"/>
  <c r="L12" i="1"/>
  <c r="T12" i="1" s="1"/>
  <c r="L13" i="1"/>
  <c r="T13" i="1" s="1"/>
  <c r="L14" i="1"/>
  <c r="T14" i="1" s="1"/>
  <c r="L15" i="1"/>
  <c r="T15" i="1" s="1"/>
  <c r="L16" i="1"/>
  <c r="T16" i="1" s="1"/>
  <c r="L17" i="1"/>
  <c r="T17" i="1" s="1"/>
  <c r="L18" i="1"/>
  <c r="T18" i="1" s="1"/>
  <c r="L19" i="1"/>
  <c r="T19" i="1" s="1"/>
  <c r="L20" i="1"/>
  <c r="T20" i="1" s="1"/>
  <c r="L21" i="1"/>
  <c r="T21" i="1" s="1"/>
  <c r="L22" i="1"/>
  <c r="T22" i="1" s="1"/>
  <c r="L23" i="1"/>
  <c r="T23" i="1" s="1"/>
  <c r="L24" i="1"/>
  <c r="T24" i="1" s="1"/>
  <c r="L25" i="1"/>
  <c r="T25" i="1" s="1"/>
  <c r="L8" i="1"/>
  <c r="T8" i="1" s="1"/>
  <c r="B9" i="1"/>
  <c r="A4" i="4" s="1"/>
  <c r="B10" i="1"/>
  <c r="A4" i="52" s="1"/>
  <c r="B8" i="1"/>
  <c r="M3" i="1" s="1"/>
  <c r="J8" i="1"/>
  <c r="A4" i="5" l="1"/>
  <c r="A4" i="53"/>
  <c r="P2" i="1"/>
  <c r="A4" i="2"/>
</calcChain>
</file>

<file path=xl/sharedStrings.xml><?xml version="1.0" encoding="utf-8"?>
<sst xmlns="http://schemas.openxmlformats.org/spreadsheetml/2006/main" count="869" uniqueCount="613">
  <si>
    <t>Question</t>
  </si>
  <si>
    <t>Sub-Part of Question</t>
  </si>
  <si>
    <t>(a)</t>
  </si>
  <si>
    <t>(b)</t>
  </si>
  <si>
    <t>(c)</t>
  </si>
  <si>
    <t>(d)</t>
  </si>
  <si>
    <t>(e)</t>
  </si>
  <si>
    <t>(f)</t>
  </si>
  <si>
    <t>(g)</t>
  </si>
  <si>
    <t>Total Point Value</t>
  </si>
  <si>
    <t>Status</t>
  </si>
  <si>
    <t>Your Score</t>
  </si>
  <si>
    <t>Incomplete</t>
  </si>
  <si>
    <t>Points</t>
  </si>
  <si>
    <t>Percentage:</t>
  </si>
  <si>
    <t>Instructions</t>
  </si>
  <si>
    <t>1.) Find a quiet place and allow yourself the full four hour exam period to practice. Treat this just as you would the real exam.</t>
  </si>
  <si>
    <r>
      <t xml:space="preserve">2.) Use the question hyperlinks on the </t>
    </r>
    <r>
      <rPr>
        <b/>
        <sz val="11"/>
        <color theme="1"/>
        <rFont val="Calibri"/>
        <family val="2"/>
        <scheme val="minor"/>
      </rPr>
      <t>Point Grid</t>
    </r>
    <r>
      <rPr>
        <sz val="11"/>
        <color theme="1"/>
        <rFont val="Calibri"/>
        <family val="2"/>
        <scheme val="minor"/>
      </rPr>
      <t xml:space="preserve"> worksheet to navigate between questions in your preferred order.</t>
    </r>
  </si>
  <si>
    <t>3.) Answer each question either to the side or below the grey question area.</t>
  </si>
  <si>
    <r>
      <t xml:space="preserve">4.) Use cell </t>
    </r>
    <r>
      <rPr>
        <b/>
        <sz val="11"/>
        <color theme="1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 on each question worksheet to mark whether you finished the question or not. You should use this feature to</t>
    </r>
  </si>
  <si>
    <t xml:space="preserve">       reflect your confidence in your answer. This way you'll know if you're on the money or your guesses were lucky.</t>
  </si>
  <si>
    <t>5.) Grade each question harshly. It's better to put in extra reviewing time now than find the examiners aren't as generous as you hoped.</t>
  </si>
  <si>
    <r>
      <t xml:space="preserve">7.) Return to the </t>
    </r>
    <r>
      <rPr>
        <b/>
        <sz val="11"/>
        <color theme="1"/>
        <rFont val="Calibri"/>
        <family val="2"/>
        <scheme val="minor"/>
      </rPr>
      <t>Point Grid</t>
    </r>
    <r>
      <rPr>
        <sz val="11"/>
        <color theme="1"/>
        <rFont val="Calibri"/>
        <family val="2"/>
        <scheme val="minor"/>
      </rPr>
      <t xml:space="preserve"> to see your score and a breakdown of where you scored well and where you didn't.</t>
    </r>
  </si>
  <si>
    <t>8.) Find the top five questions where you lost the most points. These are the topics you need to review the most intensely in the</t>
  </si>
  <si>
    <t xml:space="preserve">      next day or so.</t>
  </si>
  <si>
    <t>6.) Enter your estimated score for each sub-part of a question in the box beneath the sub-part point value. They look like:</t>
  </si>
  <si>
    <r>
      <t xml:space="preserve">       Use increments of </t>
    </r>
    <r>
      <rPr>
        <b/>
        <sz val="11"/>
        <color theme="1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 xml:space="preserve"> when scoring; pay attention to the language used in the question and the point value. An "</t>
    </r>
    <r>
      <rPr>
        <i/>
        <sz val="11"/>
        <color theme="1"/>
        <rFont val="Calibri"/>
        <family val="2"/>
        <scheme val="minor"/>
      </rPr>
      <t>identify" question</t>
    </r>
  </si>
  <si>
    <r>
      <t xml:space="preserve">       is likely 0.25 per item while an "</t>
    </r>
    <r>
      <rPr>
        <i/>
        <sz val="11"/>
        <color theme="1"/>
        <rFont val="Calibri"/>
        <family val="2"/>
        <scheme val="minor"/>
      </rPr>
      <t>explain</t>
    </r>
    <r>
      <rPr>
        <sz val="11"/>
        <color theme="1"/>
        <rFont val="Calibri"/>
        <family val="2"/>
        <scheme val="minor"/>
      </rPr>
      <t>" or "</t>
    </r>
    <r>
      <rPr>
        <i/>
        <sz val="11"/>
        <color theme="1"/>
        <rFont val="Calibri"/>
        <family val="2"/>
        <scheme val="minor"/>
      </rPr>
      <t>briefly justify</t>
    </r>
    <r>
      <rPr>
        <sz val="11"/>
        <color theme="1"/>
        <rFont val="Calibri"/>
        <family val="2"/>
        <scheme val="minor"/>
      </rPr>
      <t>" gets 0.25 for the item and another 0.25 for the justification.</t>
    </r>
  </si>
  <si>
    <t>slay the beast</t>
  </si>
  <si>
    <r>
      <t xml:space="preserve">9.) Use the </t>
    </r>
    <r>
      <rPr>
        <u/>
        <sz val="11"/>
        <color theme="1"/>
        <rFont val="Calibri"/>
        <family val="2"/>
        <scheme val="minor"/>
      </rPr>
      <t>Reset Exam</t>
    </r>
    <r>
      <rPr>
        <sz val="11"/>
        <color theme="1"/>
        <rFont val="Calibri"/>
        <family val="2"/>
        <scheme val="minor"/>
      </rPr>
      <t xml:space="preserve"> button on the </t>
    </r>
    <r>
      <rPr>
        <b/>
        <sz val="11"/>
        <color theme="1"/>
        <rFont val="Calibri"/>
        <family val="2"/>
        <scheme val="minor"/>
      </rPr>
      <t>Point Grid</t>
    </r>
    <r>
      <rPr>
        <sz val="11"/>
        <color theme="1"/>
        <rFont val="Calibri"/>
        <family val="2"/>
        <scheme val="minor"/>
      </rPr>
      <t xml:space="preserve"> worksheet to clear all of your work ready for a new attempt at this exam later.</t>
    </r>
  </si>
  <si>
    <t>Return to Point Grid</t>
  </si>
  <si>
    <t>Pts Achieved</t>
  </si>
  <si>
    <t>Pts Available</t>
  </si>
  <si>
    <t xml:space="preserve">    ii.     Likelihood of model failure</t>
  </si>
  <si>
    <t/>
  </si>
  <si>
    <t>of 1910.</t>
  </si>
  <si>
    <t>Identify the issue or question related to the Federal Insurance Act of 1910 in the Insurance</t>
  </si>
  <si>
    <t>Reference Case.</t>
  </si>
  <si>
    <t>Briefly describe the ruling of the Judicial Committee of the Privy Council in the Insurance</t>
  </si>
  <si>
    <t>What does the outcome of the Insurance Reference Case mean for a Canadian provincial</t>
  </si>
  <si>
    <t>versus a Canadian federal insurer?</t>
  </si>
  <si>
    <t>in order to achieve claims stability and predictability.</t>
  </si>
  <si>
    <t>The insurance industry supports a reform of key legal principles within the Canadian tort system</t>
  </si>
  <si>
    <t>Discuss 3 amendments to the tort system that may stabilize insurance costs.</t>
  </si>
  <si>
    <t>Identify the two component benefits of Ontario's mandatory auto insurance system</t>
  </si>
  <si>
    <t>causes of this unfair delivery of benefits in Ontario.</t>
  </si>
  <si>
    <t>Identify the primary goal of Facility Association.</t>
  </si>
  <si>
    <t>Identify the key purpose of Facility Association's Risk-Sharing Pools.</t>
  </si>
  <si>
    <t>Briefly describe how premium rates and claims administration are treated differently</t>
  </si>
  <si>
    <t>in FARM (Facility Association Residual Market) and the RSPs (Risk-Sharing Pools).</t>
  </si>
  <si>
    <t>Pool.</t>
  </si>
  <si>
    <t>Earned Exposures</t>
  </si>
  <si>
    <t>Insurer A</t>
  </si>
  <si>
    <t>Provincial Total</t>
  </si>
  <si>
    <t>ceded</t>
  </si>
  <si>
    <t>not ceded</t>
  </si>
  <si>
    <t>E</t>
  </si>
  <si>
    <t>A</t>
  </si>
  <si>
    <t>I</t>
  </si>
  <si>
    <t>C</t>
  </si>
  <si>
    <t>In the context of the Insurance Reference Case, briefly describe the Federal Insurance Act (FIA)</t>
  </si>
  <si>
    <t>value</t>
  </si>
  <si>
    <t>Define the term 'subsequent event'.</t>
  </si>
  <si>
    <t>ABC is federally licensed insurance company and all actuaries are FCIAs in good standing.</t>
  </si>
  <si>
    <t>Actuary</t>
  </si>
  <si>
    <t>B</t>
  </si>
  <si>
    <t>Information available about the actuary</t>
  </si>
  <si>
    <t>Justify whether actuaries A, B, C are eligible to serve as external peer reviewer for company ABC.</t>
  </si>
  <si>
    <t>Compare and contrast external peer reviewer and external audit work.</t>
  </si>
  <si>
    <t>Identify 4 duties of an external peer reviewer.</t>
  </si>
  <si>
    <t>Briefly describe the disclosure requirement of the external peer review work in the AA report.</t>
  </si>
  <si>
    <t>State the definition of materiality.</t>
  </si>
  <si>
    <t>Based on company characteristics, which company would you expect to have a more</t>
  </si>
  <si>
    <r>
      <t xml:space="preserve">rigorous materiality level in each of these scenarios </t>
    </r>
    <r>
      <rPr>
        <i/>
        <sz val="12"/>
        <rFont val="Calibri"/>
        <family val="2"/>
        <scheme val="minor"/>
      </rPr>
      <t>(more rigorous means lower.)</t>
    </r>
  </si>
  <si>
    <t>Briefly explain.</t>
  </si>
  <si>
    <t xml:space="preserve">  Scenario 1:</t>
  </si>
  <si>
    <t xml:space="preserve">    Company A has a surplus of 100 million</t>
  </si>
  <si>
    <t xml:space="preserve">    Company B has a surplus of 20 million</t>
  </si>
  <si>
    <t xml:space="preserve">  Scenario 2:</t>
  </si>
  <si>
    <t xml:space="preserve">    Company C started operation in 1920</t>
  </si>
  <si>
    <t xml:space="preserve">    Company D started operation in 2010</t>
  </si>
  <si>
    <t>Identify considerations regarding the disclosure of materiality in actuarial</t>
  </si>
  <si>
    <t>communications.</t>
  </si>
  <si>
    <t>Briefly describe the following terms:</t>
  </si>
  <si>
    <t xml:space="preserve">     i.     Model</t>
  </si>
  <si>
    <t xml:space="preserve">    ii.     Model risk</t>
  </si>
  <si>
    <t>In evaluating model risk exposure, an actuary can assess the severity and likelihood of</t>
  </si>
  <si>
    <t>failure in a model. Identify three considerations for each of the following metrics:</t>
  </si>
  <si>
    <t xml:space="preserve">     i.     Severity of model failure</t>
  </si>
  <si>
    <t>Contrast the following accounting concepts:</t>
  </si>
  <si>
    <t xml:space="preserve">    ii.     Fair value vs. historical cost</t>
  </si>
  <si>
    <t xml:space="preserve">     i.     Liquidation vs. going-concern</t>
  </si>
  <si>
    <t xml:space="preserve">   iii.     Principle-based vs. rule-based</t>
  </si>
  <si>
    <t>Calculate the MCT capital available.</t>
  </si>
  <si>
    <t>Retained Earnings</t>
  </si>
  <si>
    <t>D</t>
  </si>
  <si>
    <t>DWP</t>
  </si>
  <si>
    <t>AWP</t>
  </si>
  <si>
    <t>CWP</t>
  </si>
  <si>
    <t>Here is some more information that you'll need:</t>
  </si>
  <si>
    <t>AWP(ig):</t>
  </si>
  <si>
    <t>($) AWP (last 12 mths) from intra-group pooling</t>
  </si>
  <si>
    <t>CWP(ig):</t>
  </si>
  <si>
    <t>($) CWP (last 12 mths) from intra-group pooling</t>
  </si>
  <si>
    <t>growth</t>
  </si>
  <si>
    <t>risk factor</t>
  </si>
  <si>
    <t>DWP over last 12 months</t>
  </si>
  <si>
    <t>AWP over last 12 months</t>
  </si>
  <si>
    <t>CWP over last 12 months</t>
  </si>
  <si>
    <t>AWP(ig) over last 12 months</t>
  </si>
  <si>
    <t>CWP(ig) over last 12 months</t>
  </si>
  <si>
    <t>premium growth above 20%</t>
  </si>
  <si>
    <t>capital factor *</t>
  </si>
  <si>
    <t>* capital factor applies to total capital required BEFORE operational risk margin</t>
  </si>
  <si>
    <t xml:space="preserve">   and diversification credit.</t>
  </si>
  <si>
    <t>its obligations and continue operations.</t>
  </si>
  <si>
    <t>Calculate the MCT ratio and briefly comment on the ability of this company to satisfy</t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</si>
  <si>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foreign exchange</t>
    </r>
    <r>
      <rPr>
        <sz val="11"/>
        <color theme="1"/>
        <rFont val="Calibri"/>
        <family val="2"/>
        <scheme val="minor"/>
      </rPr>
      <t xml:space="preserve"> 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</si>
  <si>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equity</t>
    </r>
    <r>
      <rPr>
        <sz val="11"/>
        <color theme="1"/>
        <rFont val="Calibri"/>
        <family val="2"/>
        <scheme val="minor"/>
      </rPr>
      <t xml:space="preserve"> 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</si>
  <si>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real estate</t>
    </r>
    <r>
      <rPr>
        <sz val="11"/>
        <color theme="1"/>
        <rFont val="Calibri"/>
        <family val="2"/>
        <scheme val="minor"/>
      </rPr>
      <t xml:space="preserve"> 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</si>
  <si>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credit</t>
    </r>
    <r>
      <rPr>
        <sz val="11"/>
        <color theme="1"/>
        <rFont val="Calibri"/>
        <family val="2"/>
        <scheme val="minor"/>
      </rPr>
      <t xml:space="preserve"> risk is:</t>
    </r>
  </si>
  <si>
    <t>MCT ratio</t>
  </si>
  <si>
    <t>The Appointed Actuary of a P&amp;C company is valuing policy liabilities as at December 31, 2021.</t>
  </si>
  <si>
    <t>The report date for the year-end 2021 financial statements is February 10, 2022.</t>
  </si>
  <si>
    <t>For each scenario below, determine whether the given event is a subsequent event and the appropriate course of action.</t>
  </si>
  <si>
    <t>(i) A major hurricane that impacted the company's insured book of business occurred on January 30, 2022.</t>
  </si>
  <si>
    <t>(ii) The company has a quota share reinsurance agreement with a third-party reinsurer whereby the company cedes</t>
  </si>
  <si>
    <t xml:space="preserve">30% of its GWP and claims liabilities to the reinsurer on an annual basis. The AA has just been made aware that the </t>
  </si>
  <si>
    <t>reinsurer became insolvent on January 10, 2022, due to a gradual deterioration in the reinsurer's financial condition.</t>
  </si>
  <si>
    <t>An insured has been sued for causing damages as a result of a sexual assault.</t>
  </si>
  <si>
    <t>The insured in question seeks coverage from his insurance company to defend him in the sexual assault case but is denied.</t>
  </si>
  <si>
    <t>Hence, the insured files a lawsuit against his insurance company for denying their duty to defend.</t>
  </si>
  <si>
    <t>State the likely outcome of the insured's lawsuit against his insurance company by citing any relevant precedents to</t>
  </si>
  <si>
    <t>support the ruling.</t>
  </si>
  <si>
    <t>Briefly explain the reasoning behind both the majority ruling and minority ruling.</t>
  </si>
  <si>
    <t>Now, consider the separate case of Glynn v Scottish Union that reached the Ontario Court of Appeal.</t>
  </si>
  <si>
    <t>State the outcome at trial before it reached the Ontario Court of Appeal in Glynn v Scottish Union.</t>
  </si>
  <si>
    <t xml:space="preserve">Briefly describe how the ruling at the Court of Appeal of Ontario resembled or differed from the trial and explain the </t>
  </si>
  <si>
    <t>rationale that led to the ruling.</t>
  </si>
  <si>
    <t>Briefly describe arguments against each of the amendments described in part (a) above.</t>
  </si>
  <si>
    <t>Identify 4 reason for governmental participation in insurance.</t>
  </si>
  <si>
    <t>assets</t>
  </si>
  <si>
    <t>liabilities</t>
  </si>
  <si>
    <t>equity</t>
  </si>
  <si>
    <t>the equity for calendar year 2022.</t>
  </si>
  <si>
    <t>CY</t>
  </si>
  <si>
    <t>quantity</t>
  </si>
  <si>
    <t>net income</t>
  </si>
  <si>
    <t>other comprehensive income</t>
  </si>
  <si>
    <t>amount</t>
  </si>
  <si>
    <r>
      <t xml:space="preserve">Given the following </t>
    </r>
    <r>
      <rPr>
        <b/>
        <sz val="11"/>
        <color theme="1"/>
        <rFont val="Calibri"/>
        <family val="2"/>
        <scheme val="minor"/>
      </rPr>
      <t>balance sheet</t>
    </r>
    <r>
      <rPr>
        <sz val="11"/>
        <color theme="1"/>
        <rFont val="Calibri"/>
        <family val="2"/>
        <scheme val="minor"/>
      </rPr>
      <t xml:space="preserve"> information for insurer A, calculate the equity for calendar year 2022.</t>
    </r>
  </si>
  <si>
    <r>
      <t xml:space="preserve">Given the following </t>
    </r>
    <r>
      <rPr>
        <b/>
        <sz val="11"/>
        <color theme="1"/>
        <rFont val="Calibri"/>
        <family val="2"/>
        <scheme val="minor"/>
      </rPr>
      <t>balance sheet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income statement</t>
    </r>
    <r>
      <rPr>
        <sz val="11"/>
        <color theme="1"/>
        <rFont val="Calibri"/>
        <family val="2"/>
        <scheme val="minor"/>
      </rPr>
      <t xml:space="preserve"> information for insurer B, calculate</t>
    </r>
  </si>
  <si>
    <t>NI</t>
  </si>
  <si>
    <t>* amounts are in $000's</t>
  </si>
  <si>
    <t>* no dividends were paid</t>
  </si>
  <si>
    <t>If insurer B paid dividends of</t>
  </si>
  <si>
    <t>recalculate the insurer's B equity for calendar 2022.</t>
  </si>
  <si>
    <t>According to the Canadian Institute of Actuaries' reading on Financial Condition Testing, what</t>
  </si>
  <si>
    <t>are the requirements for being in satisfactory financial condition.</t>
  </si>
  <si>
    <t>Determine whether the following information from the most recent FCT report indicates that the</t>
  </si>
  <si>
    <t>insurer is in satisfactory financial condition.</t>
  </si>
  <si>
    <t>length of forecast period</t>
  </si>
  <si>
    <t>internal target ratio for MCT as determined by ORSA analysis</t>
  </si>
  <si>
    <t>regulatory minimum capital ratio for MCT</t>
  </si>
  <si>
    <t>scenario</t>
  </si>
  <si>
    <t>variable</t>
  </si>
  <si>
    <t>base scenario</t>
  </si>
  <si>
    <t>going-concern scenario</t>
  </si>
  <si>
    <t>solvency scenario #1</t>
  </si>
  <si>
    <t>solvency scenario #2</t>
  </si>
  <si>
    <t>Identify 2 potential ripple effects from the solvency scenarios.</t>
  </si>
  <si>
    <t>Identify 2 potential corrective management actions to address to mitigate the effects of the solvency scenarios.</t>
  </si>
  <si>
    <t>Define the term 'stress-testing' according to OSFI.</t>
  </si>
  <si>
    <r>
      <t xml:space="preserve">Which of the following are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valid purposes of stress-testing.</t>
    </r>
  </si>
  <si>
    <t xml:space="preserve">  i    risk identification &amp; control</t>
  </si>
  <si>
    <t>iii    supporting capital management</t>
  </si>
  <si>
    <t xml:space="preserve"> ii    evaluating underwriting changes</t>
  </si>
  <si>
    <t>iv    testing a new investment strategy</t>
  </si>
  <si>
    <t>Identify 4 rudimentary considerations in stress-testing</t>
  </si>
  <si>
    <t>Calculate the MCT minimum capital required.</t>
  </si>
  <si>
    <t>Identify 2 conditions for a contract to receive reinsurance accounting treatment</t>
  </si>
  <si>
    <t>Should profit commission be considered in a risk transfer test for reinsurance. Explain.</t>
  </si>
  <si>
    <t>EPR</t>
  </si>
  <si>
    <t>Financial Resources</t>
  </si>
  <si>
    <t>Identify and briefly describe 2 principles of earthquake risk management.</t>
  </si>
  <si>
    <t>Identify and briefly describe 3 sound earthquake modeling practices.</t>
  </si>
  <si>
    <t>Identify any 2 of the 7 goals of Alberta insurance reform.</t>
  </si>
  <si>
    <t>This actuary is an ACIA. She has worked at ABC for 4 years and does</t>
  </si>
  <si>
    <t>not own any stock in ABC.</t>
  </si>
  <si>
    <t>This actuary worked at ABC under the AA for 4 years and left 6 years ago.</t>
  </si>
  <si>
    <t>He owns stock in ABC and receives quarterly dividends from that stock.</t>
  </si>
  <si>
    <t>This actuary is a FCIA. He owns a mutual fund that owns shares in ABC,</t>
  </si>
  <si>
    <t>but left ABC 2 years ago.</t>
  </si>
  <si>
    <t>She owns no stock and has worked in reserving for 2 other insurers.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</si>
  <si>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</si>
  <si>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</si>
  <si>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</si>
  <si>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</si>
  <si>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</si>
  <si>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</si>
  <si>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</si>
  <si>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</si>
  <si>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</si>
  <si>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</si>
  <si>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</si>
  <si>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</si>
  <si>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</si>
  <si>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</si>
  <si>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</si>
  <si>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</si>
  <si>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</si>
  <si>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</si>
  <si>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</si>
  <si>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</si>
  <si>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</si>
  <si>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</si>
  <si>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</si>
  <si>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</si>
  <si>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</si>
  <si>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</si>
  <si>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</si>
  <si>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</si>
  <si>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</si>
  <si>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</si>
  <si>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</si>
  <si>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</si>
  <si>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</si>
  <si>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</si>
  <si>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</si>
  <si>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met</t>
  </si>
  <si>
    <t>Other Information</t>
  </si>
  <si>
    <t>Category B capital</t>
  </si>
  <si>
    <t>Category C capital</t>
  </si>
  <si>
    <t>Contractual service margin (CSM) for title insurance contracts</t>
  </si>
  <si>
    <t>Adjustments to owner-occupied property valuations</t>
  </si>
  <si>
    <t>Deduction for unregistered reinsurance</t>
  </si>
  <si>
    <t>Accumulated other comprehensive income on cash flow hedges</t>
  </si>
  <si>
    <t>Defined benefit pension fund assets and liabilities</t>
  </si>
  <si>
    <t>Conditions for including non-controlling interests in capital available    ========&gt;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</si>
  <si>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</si>
  <si>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</si>
  <si>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</si>
  <si>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</si>
  <si>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</si>
  <si>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 for insurance contracts issued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</si>
  <si>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</si>
  <si>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</si>
  <si>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</si>
  <si>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</si>
  <si>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</si>
  <si>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premium received on nuclear risk policies</t>
  </si>
  <si>
    <t>premium paid on nuclear risk policies</t>
  </si>
  <si>
    <t>commissions related to nuclear risk policies</t>
  </si>
  <si>
    <t>duration</t>
  </si>
  <si>
    <t>interest rate sensitive assets</t>
  </si>
  <si>
    <t>interest rate sensitive liabilities</t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</si>
  <si>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 xml:space="preserve">right-of-use asset </t>
    </r>
    <r>
      <rPr>
        <sz val="11"/>
        <color theme="1"/>
        <rFont val="Calibri"/>
        <family val="2"/>
        <scheme val="minor"/>
      </rPr>
      <t>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</si>
  <si>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 xml:space="preserve">other market </t>
    </r>
    <r>
      <rPr>
        <sz val="11"/>
        <color theme="1"/>
        <rFont val="Calibri"/>
        <family val="2"/>
        <scheme val="minor"/>
      </rPr>
      <t>risk is:</t>
    </r>
  </si>
  <si>
    <t>These amounts relate to components of market risk:</t>
  </si>
  <si>
    <t>page</t>
  </si>
  <si>
    <t>line</t>
  </si>
  <si>
    <t>item</t>
  </si>
  <si>
    <t>Calculate "adjusted equity" from page 10.60 (Summary of Selected Financial Data for FIVE YEARS)</t>
  </si>
  <si>
    <t>Calculate "investment yield" from page 10.60 (Summary of Selected Financial Data for FIVE YEARS)</t>
  </si>
  <si>
    <t>Calculate "return on equity" from page 10.60 (Summary of Selected Financial Data for FIVE YEARS)</t>
  </si>
  <si>
    <t>Calculate "Agents and Brokers Balances Due from Subs and Associates as a % of Adjusted Eq." from</t>
  </si>
  <si>
    <t>page 10.60 (Summary of Selected Financial Data for FIVE YEARS)</t>
  </si>
  <si>
    <t>Calculate "Claims Development as a % of Adjusted Equity" from page 10.60 (Summary of Selected Financial Data for</t>
  </si>
  <si>
    <t>FIVE YEARS)</t>
  </si>
  <si>
    <t>Statement of Financial Position:</t>
  </si>
  <si>
    <t>Assets</t>
  </si>
  <si>
    <t>year (x)</t>
  </si>
  <si>
    <t>year (x-1)</t>
  </si>
  <si>
    <t>symbol</t>
  </si>
  <si>
    <t>20.10</t>
  </si>
  <si>
    <t>01</t>
  </si>
  <si>
    <t>Cash &amp; Cash Equivalents</t>
  </si>
  <si>
    <t>11</t>
  </si>
  <si>
    <t>Accrued Investment Income</t>
  </si>
  <si>
    <t>InvInc</t>
  </si>
  <si>
    <t>14</t>
  </si>
  <si>
    <t>Investments</t>
  </si>
  <si>
    <t>Inv</t>
  </si>
  <si>
    <t>Total ==&gt;</t>
  </si>
  <si>
    <t>Ve</t>
  </si>
  <si>
    <t>Vb</t>
  </si>
  <si>
    <t>V</t>
  </si>
  <si>
    <t xml:space="preserve">Statement of Financial Position: </t>
  </si>
  <si>
    <t>Liabilities &amp; Equity</t>
  </si>
  <si>
    <t>20.11</t>
  </si>
  <si>
    <t>Non-Controlling Interests</t>
  </si>
  <si>
    <t>NCI</t>
  </si>
  <si>
    <t>Statement of Profit or Loss</t>
  </si>
  <si>
    <t>20.22</t>
  </si>
  <si>
    <t>300</t>
  </si>
  <si>
    <t>Investment Return</t>
  </si>
  <si>
    <t>415</t>
  </si>
  <si>
    <t>Share of Net Income (Loss) of Equity Accounted Investees</t>
  </si>
  <si>
    <t>PI</t>
  </si>
  <si>
    <t>999</t>
  </si>
  <si>
    <t>Net Income (Loss) for Year</t>
  </si>
  <si>
    <t>Capital Required (calculated in the Capital Return)</t>
  </si>
  <si>
    <t>n/a</t>
  </si>
  <si>
    <t>Catastrophe Reserves</t>
  </si>
  <si>
    <t>CatResv</t>
  </si>
  <si>
    <t>Reinsurance held with Unregistered Insurers</t>
  </si>
  <si>
    <t>UnregRe</t>
  </si>
  <si>
    <t>Receivables-unaffiliated agents and brokers</t>
  </si>
  <si>
    <t>--</t>
  </si>
  <si>
    <t>Receivables-subsidiaries, associates and joint ventures</t>
  </si>
  <si>
    <t>10</t>
  </si>
  <si>
    <t>Amount: excess or (deficiency)</t>
  </si>
  <si>
    <t>For parts (a) - (e) use the financial statement data given below.</t>
  </si>
  <si>
    <t>Identify all values of A that result in an excess for column (29) on page 60.35 of the financial statements.</t>
  </si>
  <si>
    <t xml:space="preserve">  page 60.35, column (22)</t>
  </si>
  <si>
    <t xml:space="preserve">  page 60.35, column (24)</t>
  </si>
  <si>
    <t xml:space="preserve">  page 60.35, column (26)</t>
  </si>
  <si>
    <t>undiscounted liabilities at Dec 31, 2021 for AYs 2021 &amp; prior</t>
  </si>
  <si>
    <t>paid during CY 2022 for AYs 2021 &amp; prior</t>
  </si>
  <si>
    <t>undiscounted liabilities at Dec 31, 2022 for AYs 2021 &amp; prior</t>
  </si>
  <si>
    <t xml:space="preserve"> &lt;== years</t>
  </si>
  <si>
    <t xml:space="preserve"> ==&gt; heavier than normal rain - minor flooding</t>
  </si>
  <si>
    <t xml:space="preserve"> ==&gt; stock market deterioration with high inflation</t>
  </si>
  <si>
    <t xml:space="preserve"> ==&gt; hurricane in eastern Canada</t>
  </si>
  <si>
    <t>According to the IAA (International Association of Actuaries) what are two things</t>
  </si>
  <si>
    <t>that appointed actuaries should comment on about climate risk?</t>
  </si>
  <si>
    <t>The benefits identified in part (a) are fair but are not delivered fairly. Briefly describe two</t>
  </si>
  <si>
    <t>Briefly describe how physical climate risk can affect P&amp;C insurers.</t>
  </si>
  <si>
    <t>McD.Intro</t>
  </si>
  <si>
    <t>Harris.Tort</t>
  </si>
  <si>
    <t>Given the following information, calculate Insurer A's participation ratio in the Risk-Sharing</t>
  </si>
  <si>
    <t>Briefly describe how transition risk related to climate change can affect P&amp;C insurers.</t>
  </si>
  <si>
    <t>Marshall.Benefits, AB.Auto</t>
  </si>
  <si>
    <t>Briefly describe the continuum of rate regulation approaches in Canada.</t>
  </si>
  <si>
    <t>In 2019, the federal, provincial, and territorial (FPT) governments approved the</t>
  </si>
  <si>
    <t>Emergency Management Strategy for Canada: Toward a Resilient 2030 (EMS). It is a</t>
  </si>
  <si>
    <t>long term, strategic vision for emergency management.</t>
  </si>
  <si>
    <t xml:space="preserve"> Identify 5 priority areas for action under EMS (Emergency Management Strategy)
</t>
  </si>
  <si>
    <t>Identify and briefly describe the key drivers of Canada's flood risk.</t>
  </si>
  <si>
    <t>Calculate the capital required for the earthquake component of insurance risk for the year:</t>
  </si>
  <si>
    <t>Method</t>
  </si>
  <si>
    <t>Standard Approach</t>
  </si>
  <si>
    <t>East Canada PML500</t>
  </si>
  <si>
    <t>West Canada PML500</t>
  </si>
  <si>
    <t>East Canada PTIV</t>
  </si>
  <si>
    <t>West Canada PTIV</t>
  </si>
  <si>
    <t>EPR (part of FinRes, next line)</t>
  </si>
  <si>
    <t>FinRes (Financial Resources)</t>
  </si>
  <si>
    <t>East Canada PML420</t>
  </si>
  <si>
    <t>West Canada PML420</t>
  </si>
  <si>
    <t>applicable deductible (assume the same for East &amp; West Canada)</t>
  </si>
  <si>
    <t>Notation</t>
  </si>
  <si>
    <t>ER</t>
  </si>
  <si>
    <t>Earthquake Reserves</t>
  </si>
  <si>
    <t>Earthquake Premium Reserves (voluntary accumulation of premium up to PML500)</t>
  </si>
  <si>
    <t>ERC</t>
  </si>
  <si>
    <t>Earthquake Reserve Component</t>
  </si>
  <si>
    <t>ERX</t>
  </si>
  <si>
    <t>Earthquake Risk Exposure (varies by method chosen)</t>
  </si>
  <si>
    <t>PTIV</t>
  </si>
  <si>
    <t>Property Total Insured Value</t>
  </si>
  <si>
    <t>FinRes</t>
  </si>
  <si>
    <t>Marshall.Benefits</t>
  </si>
  <si>
    <t>Dutil.FA</t>
  </si>
  <si>
    <t>Govt.FloodSolutions</t>
  </si>
  <si>
    <t>CIA.IFRS17-DR</t>
  </si>
  <si>
    <t>CAS.GovtIns</t>
  </si>
  <si>
    <t>CCIR.Instructions</t>
  </si>
  <si>
    <t>IAA.Climate</t>
  </si>
  <si>
    <t>OSFI.MCT-IFRS</t>
  </si>
  <si>
    <t>Frei.RskTrans</t>
  </si>
  <si>
    <t>OSFI.MCT</t>
  </si>
  <si>
    <t>CIA.FCT-1</t>
  </si>
  <si>
    <t>CIA.Models, Odo.FinReg</t>
  </si>
  <si>
    <t>Land.Cases, Baer.Intro</t>
  </si>
  <si>
    <t>CIA.Subseq</t>
  </si>
  <si>
    <t>OSFI.AA</t>
  </si>
  <si>
    <t>CIA.Mat</t>
  </si>
  <si>
    <t>under OSFI's Climate Risk Management Guideline. The company has the following characteristics:</t>
  </si>
  <si>
    <t>Annual premiums: $500 million</t>
  </si>
  <si>
    <t>Geographic concentration: 70% of policyholders in coastal British Columbia</t>
  </si>
  <si>
    <t>Investment portfolio: 60% corporate bonds, 30% equities, 10% real estate</t>
  </si>
  <si>
    <t>Identify and explain two types of physical risks and two types of transition risks that this insurer</t>
  </si>
  <si>
    <t>should consider in its climate risk assessment.</t>
  </si>
  <si>
    <t>The company is developing its Climate Transition Plan. List three key elements that should be</t>
  </si>
  <si>
    <t>included in this plan according to OSFI's expectations.</t>
  </si>
  <si>
    <t>OSFI.Climate</t>
  </si>
  <si>
    <t>Identify two transmission channels through which this physical risk could impact the insurer's financial position.</t>
  </si>
  <si>
    <t xml:space="preserve">The insurer is analyzing a scenario where global temperatures increase by 3°C by 2050. </t>
  </si>
  <si>
    <t>A medium-sized Canadian P&amp;C insurance company is developing its approach to climate risk management</t>
  </si>
  <si>
    <t>Primary business: Personal Property and Personal Auto</t>
  </si>
  <si>
    <t>Portfolio Characteristics:</t>
  </si>
  <si>
    <t>Claims payments are expected to occur over the next 5 years</t>
  </si>
  <si>
    <t>The insurer has determined that the contracts have similar characteristics and generate cash flows with similar liquidity characteristics</t>
  </si>
  <si>
    <t>Market Data as at December 31, 2024:</t>
  </si>
  <si>
    <t>Maturity (years)</t>
  </si>
  <si>
    <t>Government Bond Yield</t>
  </si>
  <si>
    <t>Corporate Bond Yield (AA-rated)</t>
  </si>
  <si>
    <t>Market &amp; Credit Risk Adjustment</t>
  </si>
  <si>
    <t>Additional Information:</t>
  </si>
  <si>
    <t>The insurer has determined that a bottom-up approach is most appropriate</t>
  </si>
  <si>
    <t>Historical analysis shows that the illiquidity premium embedded in AA-rated corporate bonds is approximately 40% of the spread over government bonds</t>
  </si>
  <si>
    <t>Expected Claims Payment Pattern:</t>
  </si>
  <si>
    <t>Year</t>
  </si>
  <si>
    <t>Expected Claims Payments ($000s)</t>
  </si>
  <si>
    <t>The following information is available:</t>
  </si>
  <si>
    <t>A property and casualty insurer is determining the appropriate discount rates for its insurance contract liabilities under IFRS 17 as at December 31, 2024.</t>
  </si>
  <si>
    <t>Calculate the appropriate discount rate curve for the insurance contract liabilities using the bottom-up approach. Show the calculation for each maturity.</t>
  </si>
  <si>
    <t>Calculate the present value of the expected claims payments using the discount rates determined in part (a). Assume payments occur at the end of each year.</t>
  </si>
  <si>
    <t>If the insurer had instead used a top-down approach starting with the corporate bond yields, explain one advantage and disadvantage of this?</t>
  </si>
  <si>
    <t>An Ontario auto insurer is conducting its annual ORM Framework maintenance review.</t>
  </si>
  <si>
    <t xml:space="preserve">According to FSRA's guidance, framework maintenance consists of three components. </t>
  </si>
  <si>
    <t>and what immediate actions should be taken according to the monitoring and reporting requirements</t>
  </si>
  <si>
    <t>The insurer discovers it has been using incomplete data for rate calculations over the past six months.</t>
  </si>
  <si>
    <t xml:space="preserve">Using the ORM risk response options, explain which response(s) would be appropriate </t>
  </si>
  <si>
    <t>FSRA.RiskMgmt</t>
  </si>
  <si>
    <t>List two of these components and provide one specific requirement for each.</t>
  </si>
  <si>
    <t>Gyokeres Insurance Company is implementing IFRS 17 and needs to calculate the risk adjustment for non-financial risk using the cost of capital approach for a portfolio of commercial property property contracts.</t>
  </si>
  <si>
    <t>The following information is available as at December 31, 2024:</t>
  </si>
  <si>
    <t>The company has a target ROE of 8% per annum</t>
  </si>
  <si>
    <t>The required capital is calculated as 99.5% Value-at-Risk (VaR) minus the best estimate liabilities</t>
  </si>
  <si>
    <t>Capital is assumed to be released proportionally as claims are paid</t>
  </si>
  <si>
    <t>The company's investment return on assets backing the capital is 3.5% per annum, before tax</t>
  </si>
  <si>
    <t>All cash flows occur at the end of each year</t>
  </si>
  <si>
    <t>The tax rate is 25%</t>
  </si>
  <si>
    <t>Best Estimate Claims Development Pattern:</t>
  </si>
  <si>
    <t>Development Year</t>
  </si>
  <si>
    <t>Best Estimate Unpaid Claims (in millions)</t>
  </si>
  <si>
    <t>Standard Deviation (in millions)</t>
  </si>
  <si>
    <t>0 (Dec 31, 2024)</t>
  </si>
  <si>
    <t>Discount Rates:</t>
  </si>
  <si>
    <t>Risk-free Rate</t>
  </si>
  <si>
    <t>The distribution of claims is assumed to be lognormal</t>
  </si>
  <si>
    <t>For a lognormal distribution with parameters μ and σ, the 99.5% VaR can be approximated as: exp(μ + 2.576σ)</t>
  </si>
  <si>
    <t>The coefficient of variation (CV) remains constant throughout the development period</t>
  </si>
  <si>
    <t>Diversification benefit: The entity-level capital requirement is 85% of the sum of standalone capital requirements</t>
  </si>
  <si>
    <t>Havertz National Insurance Company (HNIC) is evaluating the Premium Allocation Approach (PAA) eligibility for several new groups of insurance contracts as at January 1, 2025.</t>
  </si>
  <si>
    <t>HNIC has established the following PAA eligibility thresholds:</t>
  </si>
  <si>
    <t>1. Contract coverage period must be 12 months or less; OR</t>
  </si>
  <si>
    <t>3. The relative difference |PAA LRC - GMA LRC| / GMA LRC must be less than or equal to 5% of the group's annual revenue</t>
  </si>
  <si>
    <t>Discount Rate Information:</t>
  </si>
  <si>
    <t>HNIC uses a hybrid approach to determine discount rates:</t>
  </si>
  <si>
    <t xml:space="preserve">1 year: </t>
  </si>
  <si>
    <t>2 years:</t>
  </si>
  <si>
    <t>3 years:</t>
  </si>
  <si>
    <t>4 years:</t>
  </si>
  <si>
    <t>5 years:</t>
  </si>
  <si>
    <t xml:space="preserve">Average yield: </t>
  </si>
  <si>
    <t xml:space="preserve">Average duration: </t>
  </si>
  <si>
    <t>Credit spread:</t>
  </si>
  <si>
    <t xml:space="preserve">Expected credit losses: </t>
  </si>
  <si>
    <t xml:space="preserve">Investment expenses: </t>
  </si>
  <si>
    <t>Groups of Contracts Information:</t>
  </si>
  <si>
    <t>Group</t>
  </si>
  <si>
    <t>Line of Business</t>
  </si>
  <si>
    <t>Coverage Period</t>
  </si>
  <si>
    <t>Premium Pattern</t>
  </si>
  <si>
    <t>Claims Pattern</t>
  </si>
  <si>
    <t>Risk Profile</t>
  </si>
  <si>
    <t>Commercial Property</t>
  </si>
  <si>
    <t>18 months</t>
  </si>
  <si>
    <t>Level monthly</t>
  </si>
  <si>
    <t>40% year 1, 60% year 2</t>
  </si>
  <si>
    <t>High volatility</t>
  </si>
  <si>
    <t>Personal Auto</t>
  </si>
  <si>
    <t>12 months</t>
  </si>
  <si>
    <t>Upfront</t>
  </si>
  <si>
    <t>Monthly level (2 years)</t>
  </si>
  <si>
    <t>Medium volatility</t>
  </si>
  <si>
    <t>Professional Liability</t>
  </si>
  <si>
    <t>24 months</t>
  </si>
  <si>
    <t>60% upfront, 40% at month 12</t>
  </si>
  <si>
    <t>Increasing linear (10 years)</t>
  </si>
  <si>
    <t>Low frequency, high severity</t>
  </si>
  <si>
    <t>Cyber Insurance</t>
  </si>
  <si>
    <t>9 months</t>
  </si>
  <si>
    <t>Level quarterly</t>
  </si>
  <si>
    <t>Back-loaded (70% last year), 5 years</t>
  </si>
  <si>
    <t>Emerging risk</t>
  </si>
  <si>
    <t>Additional Information for FCF Calculation:</t>
  </si>
  <si>
    <t>Acquisition Cash Flows:</t>
  </si>
  <si>
    <t>Groups A &amp; C: 12% of annual revenue, paid upfront</t>
  </si>
  <si>
    <t>Groups B &amp; D: 8% of annual revenue, paid upfront</t>
  </si>
  <si>
    <t>Expected Loss Ratios (undiscounted):</t>
  </si>
  <si>
    <t>Group A:</t>
  </si>
  <si>
    <t>Group B:</t>
  </si>
  <si>
    <t>Group C:</t>
  </si>
  <si>
    <t>Group D:</t>
  </si>
  <si>
    <t>Operating Expenses:</t>
  </si>
  <si>
    <t>Risk Adjustment Parameters:</t>
  </si>
  <si>
    <t>HNIC uses the cost of capital approach with a a target ROE of 6%</t>
  </si>
  <si>
    <t>Tax rate of 25%</t>
  </si>
  <si>
    <t>Capital requirement based on 95% VaR</t>
  </si>
  <si>
    <t>Coefficient of variation for each group:</t>
  </si>
  <si>
    <t>Group A: 35% (high volatility)</t>
  </si>
  <si>
    <t>Group B: 20% (medium volatility)</t>
  </si>
  <si>
    <t>Group C: 45% (low frequency, high severity)</t>
  </si>
  <si>
    <t>Group D: 40% (emerging risk)</t>
  </si>
  <si>
    <t>For normal distribution: 95% VaR = Mean + 1.645 × Standard Deviation</t>
  </si>
  <si>
    <t>Risk adjustment is calculated as present value of cost of capital over the coverage period</t>
  </si>
  <si>
    <t>The risk adjustment for non-financial risk using the cost of capital approach</t>
  </si>
  <si>
    <t>The present value of fulfillment cash flows (FCF) under the General Measurement Approach</t>
  </si>
  <si>
    <t>The PAA LRC (excluding loss component)</t>
  </si>
  <si>
    <t>Show all calculations including the timing of cash flows. Assume that the first premium payment is received at the end of the month.</t>
  </si>
  <si>
    <t>Coverage period</t>
  </si>
  <si>
    <t>Premium and claims patterns</t>
  </si>
  <si>
    <t>Risk characteristics</t>
  </si>
  <si>
    <t>The interaction between discount rates and cash flow timing</t>
  </si>
  <si>
    <t>The FCF calculation for the ARC</t>
  </si>
  <si>
    <t>PAA eligibility for both the gross and reinsurance held contracts</t>
  </si>
  <si>
    <t>CIA.IFRS17 - LRC, CIA.IFRRS17-2, CIA-IFRS17 - PAA</t>
  </si>
  <si>
    <t>CIA.IFRS17-2</t>
  </si>
  <si>
    <t>CIA.Territories</t>
  </si>
  <si>
    <t>Exam 6C - Practice - Version A - Fall 2025</t>
  </si>
  <si>
    <t>Territory</t>
  </si>
  <si>
    <t>Number of FSAs</t>
  </si>
  <si>
    <t>Annual Exposure</t>
  </si>
  <si>
    <t>Claims Count</t>
  </si>
  <si>
    <t>Average Relativity</t>
  </si>
  <si>
    <t>Urban Core</t>
  </si>
  <si>
    <t>Suburban</t>
  </si>
  <si>
    <t>Rural</t>
  </si>
  <si>
    <t>Describe the four-step standard territory modelling approach.</t>
  </si>
  <si>
    <t>For each step, explain what is accomplished and identify one key challenge or consideration.</t>
  </si>
  <si>
    <t>The insurer's current territories have the following characteristics:</t>
  </si>
  <si>
    <t>An insurer is implementing the technical modelling process to define</t>
  </si>
  <si>
    <t xml:space="preserve"> new territory boundaries for its property insurance portfolio.</t>
  </si>
  <si>
    <t>subdivided further or if FSAs should be regrouped. Explain your reasoning.</t>
  </si>
  <si>
    <t>Based on credibility considerations, evaluate whether the Rural territory should be</t>
  </si>
  <si>
    <t xml:space="preserve">The insurer has been using the same territory definitions for 6 years. </t>
  </si>
  <si>
    <t>List four specific factors that would trigger a review of the existing territory boundaries.</t>
  </si>
  <si>
    <t>risk adjustments to properly calculate the fulfillment cash flows (FCF) for comparison with the PAA liability for remaining coverage (LRC).</t>
  </si>
  <si>
    <t xml:space="preserve">The Chief Actuary has requested a comprehensive analysis including the determination of appropriate discount rates and </t>
  </si>
  <si>
    <t>Risk-free rates (Government of Canada bonds):</t>
  </si>
  <si>
    <t>Reference portfolio characteristics:</t>
  </si>
  <si>
    <t>Calculate the appropriate discount rates for insurance contract liabilities using the hybrid approach. Show the derivation of the illiquidity premium and explain why this approach is suitable for HNIC.</t>
  </si>
  <si>
    <t>For Group A (Commercial Property), calculate:</t>
  </si>
  <si>
    <t>Without performing detailed calculations, analyze Groups B, C, and D to determine which would most likely fail PAA eligibility testing. Consider the impact of:</t>
  </si>
  <si>
    <t>HNIC is considering reinsurance for Group C (Professional Liability). Explain how a quota share reinsurance treaty (ceding 40% on a losses occurring basis) would impact:</t>
  </si>
  <si>
    <t>Discuss how this would impact Group D's PAA eligibility assessment , the immediate impact and what additional considerations HNIC should evaluate, assuming HNIC would like to offer 1.5 year contracts.</t>
  </si>
  <si>
    <t>All groups: 2% of earned premium per month, incurred at the end of the month</t>
  </si>
  <si>
    <t>Recent regulatory changes require cyber insurance policies to include mandatory coverage for ransomware attacks, potentially doubling the expected volatility.</t>
  </si>
  <si>
    <t>Annual Revenue ($M)</t>
  </si>
  <si>
    <t>2. The absolute dollar difference between the PAA LRC (excluding loss component) and the General Measurement Approach (GMA) LRC must be less than or equal to 3% of HNIC's total annual insurance revenue; OR</t>
  </si>
  <si>
    <t>Calculate the coefficient of variation for the portfolio and verify whether the coefficient is constant. Explain the pattern that is seen.</t>
  </si>
  <si>
    <t>Calculate the after-tax cost of capital for each year.</t>
  </si>
  <si>
    <t>Calculate the required capital at each development year using the 99.5% VaR approach.</t>
  </si>
  <si>
    <t>Calculate the total risk adjustment for non-financial risk using the cost of capital approach, both before and after considering the diversification benefit.</t>
  </si>
  <si>
    <t>60.45</t>
  </si>
  <si>
    <t>MSA.Legend</t>
  </si>
  <si>
    <t>i. Gross Insurance Service Ratio (GISR)</t>
  </si>
  <si>
    <t>ii. Net Insurance Service Ratio (NISR)</t>
  </si>
  <si>
    <t>c. (1.0 point) The company is evaluating its reinsurance program effectiveness.</t>
  </si>
  <si>
    <t>i. Calculate the Reinsurance Impact Ratio (RIR)</t>
  </si>
  <si>
    <t>ii. Explain what this ratio indicates about the company's reinsurance strategy</t>
  </si>
  <si>
    <t>Coverage level: 80%</t>
  </si>
  <si>
    <t>i. Provide the statistical definition of self-sustainability for agricultural insurance programs.</t>
  </si>
  <si>
    <t>ii. Identify three types of adverse scenarios that should be considered in the 25-year stochastic simulation.</t>
  </si>
  <si>
    <t>i. List all five load factors.</t>
  </si>
  <si>
    <t>ii. Briefly explain the purpose of the "balance-back factor."</t>
  </si>
  <si>
    <t>Chev.Agric</t>
  </si>
  <si>
    <t>OSFI.Concentration</t>
  </si>
  <si>
    <t>An insurance company reports the following financial information under IFRS 17 for the current quarter:</t>
  </si>
  <si>
    <t>Insurance Service Expense:</t>
  </si>
  <si>
    <t>Total Insurance Revenue:</t>
  </si>
  <si>
    <t>General &amp; Operating Expenses:</t>
  </si>
  <si>
    <t>Allocation of Reinsurance Premiums:</t>
  </si>
  <si>
    <t>Amounts Recoverable from Reinsurers:</t>
  </si>
  <si>
    <t>Net Expenses from Reinsurance Contracts Held:</t>
  </si>
  <si>
    <t>Amortization of Insurance Acquisition Cash Flows:</t>
  </si>
  <si>
    <t>Amortization of Reinsurance Acquisition Cash Flows:</t>
  </si>
  <si>
    <t>Net Finance Income from Insurance Contracts:</t>
  </si>
  <si>
    <t>Net Finance Income from Reinsurance Contracts Held:</t>
  </si>
  <si>
    <t>Effect of Changes in Non-Performance Risk of Reinsurers:</t>
  </si>
  <si>
    <t>All numbers in ($000s)</t>
  </si>
  <si>
    <t>Calculate the following ratios:</t>
  </si>
  <si>
    <t>Show your work and explain the key difference between these two metrics.</t>
  </si>
  <si>
    <t>Calculate both the Net Combined Ratio (Partially Discounted) and the Net Combined Ratio (Fully Discounted).</t>
  </si>
  <si>
    <t>The farmer has the following infomration:</t>
  </si>
  <si>
    <t>A wheat farmer in Saskatchewan participates in the Agricultural Insurance (AgriInsurance) program under the Growing Forward 2 (GF2) framework.</t>
  </si>
  <si>
    <t>Insured area (acres): 200 acres</t>
  </si>
  <si>
    <t xml:space="preserve">Probable yield (kg/acre): </t>
  </si>
  <si>
    <t>Insured unit price/kg:</t>
  </si>
  <si>
    <t>Actual production for current year (kg):</t>
  </si>
  <si>
    <t>Calculate the indemnity payment (if any) that the farmer will receive. Show your work.</t>
  </si>
  <si>
    <t xml:space="preserve"> Explain two differences between yield-based and non-yield-based agricultural insurance plans, providing a specific example of each type of plan.</t>
  </si>
  <si>
    <t>The provincial insurance corporation is conducting a self-sustainability test for the agricultural insurance program.</t>
  </si>
  <si>
    <t>List the six Business Risk Management (BRM) programs under GF2.</t>
  </si>
  <si>
    <t>When calculating the premium rate from the indemnity rate, five load factors must be considered.</t>
  </si>
  <si>
    <t>The company is NOT widely held and is NOT a regulated financial institution</t>
  </si>
  <si>
    <t>Currently writing a large commercial property policy with the following structure:</t>
  </si>
  <si>
    <t>i. Calculate the Largest Net Counterparty Unregistered Reinsurance Exposure for the commercial property policy after considering eligible Counterparty Risk Mitigation (CRM) techniques.</t>
  </si>
  <si>
    <t>ii. List the eligible CRM techniques mentioned in the guideline.</t>
  </si>
  <si>
    <t>MCT Capital Available</t>
  </si>
  <si>
    <t>Balance Sheet Assets</t>
  </si>
  <si>
    <t>MPL:</t>
  </si>
  <si>
    <t>Proposed Net Retention:</t>
  </si>
  <si>
    <t>Unregistered reinsurance coverage from Myles Re (largest unreg reinsurer):</t>
  </si>
  <si>
    <t>Myles Re XS collateral</t>
  </si>
  <si>
    <t>Myles Re LoC</t>
  </si>
  <si>
    <t>Investment Portfolio:</t>
  </si>
  <si>
    <t>Investment in Nvidia common shares:</t>
  </si>
  <si>
    <t>Based on your calculation, determine if the proposed commercial property policy structure is compliant with the guideline.</t>
  </si>
  <si>
    <t>Rice Insurance Company (RICE), a federally regulated P&amp;C insurer in Canada, has the following characteristics (all numers in $millions):</t>
  </si>
  <si>
    <t>Explain why OSFI requires P&amp;C FRIs to develop their own criteria for determining maximum loss on a Single Insurance Exposure.</t>
  </si>
  <si>
    <t>If non-compliant, what corrective measures might OSFI require?</t>
  </si>
  <si>
    <t>Calculate whether RICE's investment concentration in Nvidia Corporation is compliant with Guideline B-2.</t>
  </si>
  <si>
    <t>Investment in Nvidia Corporation bonds:</t>
  </si>
  <si>
    <t>The guideline distinguishes between registered and unregistered reinsurance.</t>
  </si>
  <si>
    <t xml:space="preserve">Guideline B-2 provides specific considerations for determining Single Insurance Exposures for different classes of insurance. </t>
  </si>
  <si>
    <t>Identify the considerations for two classes of insurance and explain how these would affect the measurement of maximum loss for each class.</t>
  </si>
  <si>
    <t>RICE's Gross Underwriting Limit Policy (GUWP) must address several key elements. List two specific requirements that the GUWP should include.</t>
  </si>
  <si>
    <t>Calculate the maximum allowable exposure limit for RICE on a single insurance exposure before any CRM techniques.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</si>
</sst>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darkUp">
        <bgColor theme="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164" fontId="2" fillId="0" borderId="0" xfId="1" applyNumberFormat="1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right"/>
    </xf>
    <xf numFmtId="0" fontId="8" fillId="0" borderId="11" xfId="2" applyBorder="1" applyAlignment="1">
      <alignment horizontal="center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8" fillId="0" borderId="11" xfId="2" quotePrefix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2" fontId="0" fillId="0" borderId="12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>
      <alignment horizontal="center"/>
    </xf>
    <xf numFmtId="0" fontId="13" fillId="2" borderId="0" xfId="0" applyFont="1" applyFill="1"/>
    <xf numFmtId="0" fontId="13" fillId="2" borderId="7" xfId="0" applyFont="1" applyFill="1" applyBorder="1"/>
    <xf numFmtId="0" fontId="0" fillId="2" borderId="0" xfId="0" applyFill="1"/>
    <xf numFmtId="0" fontId="0" fillId="2" borderId="4" xfId="0" applyFill="1" applyBorder="1"/>
    <xf numFmtId="0" fontId="0" fillId="0" borderId="0" xfId="0" applyProtection="1"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6" xfId="0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9" xfId="0" applyFill="1" applyBorder="1" applyProtection="1">
      <protection locked="0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4" fillId="2" borderId="0" xfId="0" applyFont="1" applyFill="1" applyAlignment="1">
      <alignment vertical="top"/>
    </xf>
    <xf numFmtId="0" fontId="0" fillId="2" borderId="19" xfId="0" applyFill="1" applyBorder="1"/>
    <xf numFmtId="0" fontId="0" fillId="2" borderId="23" xfId="0" applyFill="1" applyBorder="1"/>
    <xf numFmtId="0" fontId="0" fillId="2" borderId="16" xfId="0" applyFill="1" applyBorder="1"/>
    <xf numFmtId="0" fontId="8" fillId="2" borderId="5" xfId="2" quotePrefix="1" applyFill="1" applyBorder="1" applyAlignment="1" applyProtection="1">
      <alignment horizontal="right"/>
    </xf>
    <xf numFmtId="0" fontId="0" fillId="2" borderId="10" xfId="0" applyFill="1" applyBorder="1" applyProtection="1">
      <protection locked="0"/>
    </xf>
    <xf numFmtId="3" fontId="0" fillId="2" borderId="0" xfId="0" applyNumberFormat="1" applyFill="1"/>
    <xf numFmtId="0" fontId="0" fillId="2" borderId="1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20" xfId="0" applyFill="1" applyBorder="1"/>
    <xf numFmtId="0" fontId="0" fillId="2" borderId="26" xfId="0" applyFill="1" applyBorder="1"/>
    <xf numFmtId="0" fontId="0" fillId="2" borderId="12" xfId="0" applyFill="1" applyBorder="1"/>
    <xf numFmtId="0" fontId="0" fillId="2" borderId="17" xfId="0" applyFill="1" applyBorder="1"/>
    <xf numFmtId="0" fontId="0" fillId="2" borderId="1" xfId="0" applyFill="1" applyBorder="1"/>
    <xf numFmtId="0" fontId="0" fillId="2" borderId="24" xfId="0" applyFill="1" applyBorder="1"/>
    <xf numFmtId="0" fontId="0" fillId="2" borderId="14" xfId="0" applyFill="1" applyBorder="1"/>
    <xf numFmtId="3" fontId="0" fillId="2" borderId="26" xfId="0" applyNumberFormat="1" applyFill="1" applyBorder="1" applyAlignment="1">
      <alignment horizontal="center"/>
    </xf>
    <xf numFmtId="3" fontId="0" fillId="2" borderId="23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2" fillId="3" borderId="25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3" fontId="13" fillId="0" borderId="0" xfId="0" applyNumberFormat="1" applyFont="1" applyAlignment="1">
      <alignment horizontal="left"/>
    </xf>
    <xf numFmtId="3" fontId="0" fillId="2" borderId="22" xfId="0" applyNumberFormat="1" applyFill="1" applyBorder="1" applyAlignment="1">
      <alignment horizontal="center"/>
    </xf>
    <xf numFmtId="3" fontId="0" fillId="2" borderId="18" xfId="0" applyNumberFormat="1" applyFill="1" applyBorder="1"/>
    <xf numFmtId="3" fontId="0" fillId="2" borderId="19" xfId="0" applyNumberFormat="1" applyFill="1" applyBorder="1"/>
    <xf numFmtId="3" fontId="0" fillId="2" borderId="15" xfId="0" applyNumberFormat="1" applyFill="1" applyBorder="1"/>
    <xf numFmtId="3" fontId="0" fillId="2" borderId="22" xfId="0" applyNumberFormat="1" applyFill="1" applyBorder="1"/>
    <xf numFmtId="3" fontId="0" fillId="2" borderId="23" xfId="0" applyNumberFormat="1" applyFill="1" applyBorder="1"/>
    <xf numFmtId="3" fontId="0" fillId="2" borderId="14" xfId="0" applyNumberFormat="1" applyFill="1" applyBorder="1"/>
    <xf numFmtId="3" fontId="0" fillId="2" borderId="13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3" fontId="0" fillId="2" borderId="17" xfId="0" applyNumberFormat="1" applyFill="1" applyBorder="1" applyAlignment="1">
      <alignment horizontal="center"/>
    </xf>
    <xf numFmtId="9" fontId="0" fillId="2" borderId="23" xfId="1" applyFont="1" applyFill="1" applyBorder="1" applyAlignment="1">
      <alignment horizontal="center"/>
    </xf>
    <xf numFmtId="3" fontId="0" fillId="2" borderId="13" xfId="0" applyNumberFormat="1" applyFill="1" applyBorder="1"/>
    <xf numFmtId="3" fontId="0" fillId="2" borderId="16" xfId="0" applyNumberFormat="1" applyFill="1" applyBorder="1"/>
    <xf numFmtId="3" fontId="0" fillId="2" borderId="13" xfId="0" applyNumberFormat="1" applyFill="1" applyBorder="1" applyAlignment="1">
      <alignment horizontal="centerContinuous"/>
    </xf>
    <xf numFmtId="3" fontId="0" fillId="2" borderId="17" xfId="0" applyNumberFormat="1" applyFill="1" applyBorder="1" applyAlignment="1">
      <alignment horizontal="centerContinuous"/>
    </xf>
    <xf numFmtId="10" fontId="0" fillId="2" borderId="18" xfId="1" applyNumberFormat="1" applyFont="1" applyFill="1" applyBorder="1" applyAlignment="1">
      <alignment horizontal="centerContinuous"/>
    </xf>
    <xf numFmtId="10" fontId="0" fillId="2" borderId="20" xfId="1" applyNumberFormat="1" applyFont="1" applyFill="1" applyBorder="1" applyAlignment="1">
      <alignment horizontal="centerContinuous"/>
    </xf>
    <xf numFmtId="3" fontId="0" fillId="2" borderId="21" xfId="0" applyNumberFormat="1" applyFill="1" applyBorder="1"/>
    <xf numFmtId="10" fontId="0" fillId="2" borderId="21" xfId="1" applyNumberFormat="1" applyFont="1" applyFill="1" applyBorder="1" applyAlignment="1">
      <alignment horizontal="centerContinuous"/>
    </xf>
    <xf numFmtId="10" fontId="0" fillId="2" borderId="26" xfId="1" applyNumberFormat="1" applyFont="1" applyFill="1" applyBorder="1" applyAlignment="1">
      <alignment horizontal="centerContinuous"/>
    </xf>
    <xf numFmtId="10" fontId="0" fillId="2" borderId="22" xfId="1" applyNumberFormat="1" applyFont="1" applyFill="1" applyBorder="1" applyAlignment="1">
      <alignment horizontal="centerContinuous"/>
    </xf>
    <xf numFmtId="10" fontId="0" fillId="2" borderId="12" xfId="1" applyNumberFormat="1" applyFont="1" applyFill="1" applyBorder="1" applyAlignment="1">
      <alignment horizontal="centerContinuous"/>
    </xf>
    <xf numFmtId="3" fontId="20" fillId="2" borderId="0" xfId="0" applyNumberFormat="1" applyFont="1" applyFill="1"/>
    <xf numFmtId="0" fontId="0" fillId="2" borderId="2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6" fillId="4" borderId="0" xfId="3" applyBorder="1"/>
    <xf numFmtId="0" fontId="16" fillId="4" borderId="26" xfId="3" applyBorder="1"/>
    <xf numFmtId="3" fontId="0" fillId="7" borderId="0" xfId="0" applyNumberFormat="1" applyFill="1"/>
    <xf numFmtId="3" fontId="0" fillId="7" borderId="26" xfId="0" applyNumberFormat="1" applyFill="1" applyBorder="1"/>
    <xf numFmtId="3" fontId="0" fillId="7" borderId="23" xfId="0" applyNumberFormat="1" applyFill="1" applyBorder="1"/>
    <xf numFmtId="3" fontId="0" fillId="7" borderId="12" xfId="0" applyNumberFormat="1" applyFill="1" applyBorder="1"/>
    <xf numFmtId="3" fontId="0" fillId="2" borderId="26" xfId="0" applyNumberFormat="1" applyFill="1" applyBorder="1"/>
    <xf numFmtId="3" fontId="0" fillId="2" borderId="12" xfId="0" applyNumberFormat="1" applyFill="1" applyBorder="1"/>
    <xf numFmtId="3" fontId="0" fillId="2" borderId="20" xfId="0" applyNumberFormat="1" applyFill="1" applyBorder="1"/>
    <xf numFmtId="0" fontId="0" fillId="2" borderId="15" xfId="0" applyFill="1" applyBorder="1"/>
    <xf numFmtId="0" fontId="7" fillId="2" borderId="0" xfId="0" applyFont="1" applyFill="1"/>
    <xf numFmtId="0" fontId="0" fillId="2" borderId="17" xfId="0" applyFill="1" applyBorder="1" applyAlignment="1">
      <alignment horizontal="right"/>
    </xf>
    <xf numFmtId="3" fontId="0" fillId="2" borderId="17" xfId="0" applyNumberFormat="1" applyFill="1" applyBorder="1"/>
    <xf numFmtId="3" fontId="16" fillId="4" borderId="21" xfId="3" applyNumberFormat="1" applyBorder="1"/>
    <xf numFmtId="3" fontId="16" fillId="4" borderId="0" xfId="3" applyNumberFormat="1" applyBorder="1"/>
    <xf numFmtId="9" fontId="0" fillId="7" borderId="0" xfId="1" applyFont="1" applyFill="1" applyBorder="1" applyAlignment="1">
      <alignment horizontal="center"/>
    </xf>
    <xf numFmtId="9" fontId="0" fillId="7" borderId="0" xfId="1" applyFont="1" applyFill="1" applyBorder="1"/>
    <xf numFmtId="9" fontId="0" fillId="7" borderId="26" xfId="1" applyFont="1" applyFill="1" applyBorder="1"/>
    <xf numFmtId="3" fontId="19" fillId="6" borderId="21" xfId="5" applyNumberFormat="1" applyBorder="1"/>
    <xf numFmtId="3" fontId="19" fillId="6" borderId="0" xfId="5" applyNumberFormat="1" applyBorder="1"/>
    <xf numFmtId="0" fontId="19" fillId="6" borderId="0" xfId="5" applyBorder="1"/>
    <xf numFmtId="0" fontId="19" fillId="6" borderId="26" xfId="5" applyBorder="1"/>
    <xf numFmtId="3" fontId="18" fillId="5" borderId="21" xfId="4" applyNumberFormat="1" applyBorder="1"/>
    <xf numFmtId="3" fontId="18" fillId="5" borderId="0" xfId="4" applyNumberFormat="1" applyBorder="1"/>
    <xf numFmtId="0" fontId="18" fillId="5" borderId="0" xfId="4" applyBorder="1"/>
    <xf numFmtId="0" fontId="18" fillId="5" borderId="26" xfId="4" applyBorder="1"/>
    <xf numFmtId="0" fontId="13" fillId="2" borderId="17" xfId="0" applyFont="1" applyFill="1" applyBorder="1" applyAlignment="1">
      <alignment horizontal="center"/>
    </xf>
    <xf numFmtId="0" fontId="15" fillId="2" borderId="0" xfId="0" applyFont="1" applyFill="1"/>
    <xf numFmtId="9" fontId="0" fillId="2" borderId="20" xfId="1" applyFont="1" applyFill="1" applyBorder="1"/>
    <xf numFmtId="9" fontId="0" fillId="2" borderId="12" xfId="1" applyFont="1" applyFill="1" applyBorder="1"/>
    <xf numFmtId="1" fontId="0" fillId="2" borderId="16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3" fontId="0" fillId="2" borderId="21" xfId="0" quotePrefix="1" applyNumberFormat="1" applyFill="1" applyBorder="1"/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2" fontId="21" fillId="0" borderId="11" xfId="0" applyNumberFormat="1" applyFont="1" applyBorder="1" applyAlignment="1">
      <alignment horizontal="center"/>
    </xf>
    <xf numFmtId="3" fontId="15" fillId="2" borderId="22" xfId="0" applyNumberFormat="1" applyFont="1" applyFill="1" applyBorder="1"/>
    <xf numFmtId="3" fontId="2" fillId="2" borderId="0" xfId="0" applyNumberFormat="1" applyFont="1" applyFill="1" applyAlignment="1">
      <alignment horizontal="left"/>
    </xf>
    <xf numFmtId="3" fontId="0" fillId="2" borderId="1" xfId="0" applyNumberFormat="1" applyFill="1" applyBorder="1" applyAlignment="1">
      <alignment horizontal="center"/>
    </xf>
    <xf numFmtId="3" fontId="2" fillId="2" borderId="16" xfId="0" applyNumberFormat="1" applyFont="1" applyFill="1" applyBorder="1"/>
    <xf numFmtId="3" fontId="0" fillId="8" borderId="1" xfId="0" applyNumberFormat="1" applyFill="1" applyBorder="1" applyAlignment="1">
      <alignment horizontal="right"/>
    </xf>
    <xf numFmtId="3" fontId="0" fillId="2" borderId="24" xfId="0" applyNumberFormat="1" applyFill="1" applyBorder="1" applyAlignment="1">
      <alignment horizontal="center"/>
    </xf>
    <xf numFmtId="3" fontId="0" fillId="2" borderId="24" xfId="0" applyNumberFormat="1" applyFill="1" applyBorder="1"/>
    <xf numFmtId="3" fontId="0" fillId="2" borderId="14" xfId="0" applyNumberFormat="1" applyFill="1" applyBorder="1" applyAlignment="1">
      <alignment horizontal="center"/>
    </xf>
    <xf numFmtId="3" fontId="2" fillId="2" borderId="23" xfId="0" applyNumberFormat="1" applyFont="1" applyFill="1" applyBorder="1"/>
    <xf numFmtId="3" fontId="0" fillId="8" borderId="1" xfId="0" applyNumberFormat="1" applyFill="1" applyBorder="1"/>
    <xf numFmtId="3" fontId="2" fillId="2" borderId="0" xfId="0" applyNumberFormat="1" applyFont="1" applyFill="1"/>
    <xf numFmtId="3" fontId="0" fillId="2" borderId="1" xfId="0" applyNumberFormat="1" applyFill="1" applyBorder="1"/>
    <xf numFmtId="3" fontId="2" fillId="2" borderId="0" xfId="0" applyNumberFormat="1" applyFont="1" applyFill="1" applyAlignment="1">
      <alignment horizontal="center"/>
    </xf>
    <xf numFmtId="9" fontId="0" fillId="2" borderId="12" xfId="0" applyNumberFormat="1" applyFill="1" applyBorder="1"/>
    <xf numFmtId="9" fontId="0" fillId="0" borderId="0" xfId="0" applyNumberFormat="1" applyProtection="1">
      <protection locked="0"/>
    </xf>
    <xf numFmtId="0" fontId="2" fillId="2" borderId="0" xfId="0" applyFont="1" applyFill="1" applyProtection="1">
      <protection locked="0"/>
    </xf>
    <xf numFmtId="3" fontId="0" fillId="2" borderId="17" xfId="0" applyNumberFormat="1" applyFill="1" applyBorder="1" applyAlignment="1">
      <alignment horizontal="right"/>
    </xf>
    <xf numFmtId="165" fontId="0" fillId="2" borderId="26" xfId="0" applyNumberFormat="1" applyFill="1" applyBorder="1"/>
    <xf numFmtId="165" fontId="0" fillId="2" borderId="12" xfId="0" applyNumberFormat="1" applyFill="1" applyBorder="1"/>
    <xf numFmtId="3" fontId="12" fillId="2" borderId="0" xfId="0" applyNumberFormat="1" applyFont="1" applyFill="1"/>
    <xf numFmtId="3" fontId="0" fillId="2" borderId="1" xfId="0" applyNumberFormat="1" applyFill="1" applyBorder="1" applyAlignment="1">
      <alignment horizontal="right"/>
    </xf>
    <xf numFmtId="3" fontId="0" fillId="2" borderId="15" xfId="0" quotePrefix="1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left"/>
    </xf>
    <xf numFmtId="3" fontId="0" fillId="2" borderId="24" xfId="0" quotePrefix="1" applyNumberFormat="1" applyFill="1" applyBorder="1" applyAlignment="1">
      <alignment horizontal="center"/>
    </xf>
    <xf numFmtId="3" fontId="0" fillId="2" borderId="0" xfId="0" applyNumberFormat="1" applyFill="1" applyAlignment="1">
      <alignment horizontal="left"/>
    </xf>
    <xf numFmtId="3" fontId="0" fillId="2" borderId="14" xfId="0" quotePrefix="1" applyNumberFormat="1" applyFill="1" applyBorder="1" applyAlignment="1">
      <alignment horizontal="center"/>
    </xf>
    <xf numFmtId="0" fontId="0" fillId="2" borderId="14" xfId="0" quotePrefix="1" applyFill="1" applyBorder="1" applyAlignment="1">
      <alignment horizontal="center"/>
    </xf>
    <xf numFmtId="3" fontId="0" fillId="2" borderId="23" xfId="0" applyNumberFormat="1" applyFill="1" applyBorder="1" applyAlignment="1">
      <alignment horizontal="left"/>
    </xf>
    <xf numFmtId="0" fontId="12" fillId="2" borderId="0" xfId="0" applyFont="1" applyFill="1"/>
    <xf numFmtId="0" fontId="2" fillId="2" borderId="0" xfId="0" applyFont="1" applyFill="1"/>
    <xf numFmtId="3" fontId="0" fillId="2" borderId="20" xfId="0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2" borderId="17" xfId="0" quotePrefix="1" applyFill="1" applyBorder="1" applyAlignment="1">
      <alignment horizontal="center"/>
    </xf>
    <xf numFmtId="3" fontId="0" fillId="2" borderId="7" xfId="0" applyNumberFormat="1" applyFill="1" applyBorder="1"/>
    <xf numFmtId="3" fontId="0" fillId="2" borderId="27" xfId="0" applyNumberFormat="1" applyFill="1" applyBorder="1" applyAlignment="1">
      <alignment horizontal="center"/>
    </xf>
    <xf numFmtId="3" fontId="0" fillId="2" borderId="28" xfId="0" applyNumberFormat="1" applyFill="1" applyBorder="1" applyAlignment="1">
      <alignment horizontal="center"/>
    </xf>
    <xf numFmtId="3" fontId="0" fillId="2" borderId="29" xfId="0" applyNumberFormat="1" applyFill="1" applyBorder="1" applyAlignment="1">
      <alignment horizontal="center"/>
    </xf>
    <xf numFmtId="3" fontId="0" fillId="2" borderId="28" xfId="0" quotePrefix="1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6" xfId="0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16" fillId="4" borderId="0" xfId="3" applyAlignment="1">
      <alignment horizontal="center"/>
    </xf>
    <xf numFmtId="1" fontId="0" fillId="2" borderId="0" xfId="0" applyNumberFormat="1" applyFill="1" applyAlignment="1">
      <alignment horizontal="center"/>
    </xf>
    <xf numFmtId="3" fontId="15" fillId="2" borderId="17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16" fillId="4" borderId="0" xfId="3"/>
    <xf numFmtId="0" fontId="16" fillId="4" borderId="23" xfId="3" applyBorder="1" applyAlignment="1">
      <alignment horizontal="center"/>
    </xf>
    <xf numFmtId="0" fontId="16" fillId="4" borderId="23" xfId="3" applyBorder="1"/>
    <xf numFmtId="0" fontId="0" fillId="2" borderId="8" xfId="0" applyFill="1" applyBorder="1" applyAlignment="1">
      <alignment horizontal="center"/>
    </xf>
    <xf numFmtId="10" fontId="0" fillId="2" borderId="0" xfId="0" applyNumberFormat="1" applyFill="1"/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 applyProtection="1">
      <alignment horizontal="center" wrapText="1"/>
      <protection locked="0"/>
    </xf>
    <xf numFmtId="2" fontId="0" fillId="2" borderId="0" xfId="0" applyNumberFormat="1" applyFill="1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9" fontId="0" fillId="2" borderId="0" xfId="0" applyNumberFormat="1" applyFill="1"/>
    <xf numFmtId="0" fontId="2" fillId="0" borderId="0" xfId="0" applyFont="1" applyAlignment="1">
      <alignment horizontal="center" wrapText="1"/>
    </xf>
    <xf numFmtId="0" fontId="8" fillId="2" borderId="4" xfId="2" quotePrefix="1" applyFill="1" applyBorder="1" applyAlignment="1" applyProtection="1">
      <alignment horizontal="right"/>
    </xf>
    <xf numFmtId="0" fontId="8" fillId="0" borderId="5" xfId="2" applyBorder="1" applyAlignment="1">
      <alignment horizontal="right"/>
    </xf>
    <xf numFmtId="0" fontId="8" fillId="0" borderId="5" xfId="2" applyBorder="1" applyAlignment="1"/>
  </cellXfs>
  <cellStyles count="6">
    <cellStyle name="Bad" xfId="4" builtinId="27"/>
    <cellStyle name="Good" xfId="3" builtinId="26"/>
    <cellStyle name="Hyperlink" xfId="2" builtinId="8"/>
    <cellStyle name="Neutral" xfId="5" builtinId="28"/>
    <cellStyle name="Normal" xfId="0" builtinId="0"/>
    <cellStyle name="Percent" xfId="1" builtinId="5"/>
  </cellStyles>
  <dxfs count="9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0</xdr:rowOff>
    </xdr:from>
    <xdr:to>
      <xdr:col>9</xdr:col>
      <xdr:colOff>111972</xdr:colOff>
      <xdr:row>4</xdr:row>
      <xdr:rowOff>32174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0"/>
          <a:ext cx="3379047" cy="794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189230</xdr:colOff>
      <xdr:row>4</xdr:row>
      <xdr:rowOff>8044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75660" cy="750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M30"/>
  <sheetViews>
    <sheetView tabSelected="1" workbookViewId="0">
      <selection activeCell="A7" sqref="A7"/>
    </sheetView>
  </sheetViews>
  <sheetFormatPr defaultRowHeight="14.4" x14ac:dyDescent="0.3"/>
  <cols>
    <col min="12" max="12" width="7" customWidth="1"/>
    <col min="13" max="13" width="12.44140625" customWidth="1"/>
  </cols>
  <sheetData>
    <row r="6" spans="1:13" ht="21" x14ac:dyDescent="0.4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8" spans="1:13" x14ac:dyDescent="0.3">
      <c r="A8" t="s">
        <v>16</v>
      </c>
    </row>
    <row r="10" spans="1:13" x14ac:dyDescent="0.3">
      <c r="A10" t="s">
        <v>17</v>
      </c>
    </row>
    <row r="12" spans="1:13" x14ac:dyDescent="0.3">
      <c r="A12" t="s">
        <v>18</v>
      </c>
    </row>
    <row r="14" spans="1:13" x14ac:dyDescent="0.3">
      <c r="A14" t="s">
        <v>19</v>
      </c>
    </row>
    <row r="15" spans="1:13" x14ac:dyDescent="0.3">
      <c r="A15" t="s">
        <v>20</v>
      </c>
    </row>
    <row r="17" spans="1:13" x14ac:dyDescent="0.3">
      <c r="A17" t="s">
        <v>21</v>
      </c>
    </row>
    <row r="18" spans="1:13" x14ac:dyDescent="0.3">
      <c r="A18" t="s">
        <v>26</v>
      </c>
    </row>
    <row r="19" spans="1:13" x14ac:dyDescent="0.3">
      <c r="A19" t="s">
        <v>27</v>
      </c>
    </row>
    <row r="20" spans="1:13" ht="15" thickBot="1" x14ac:dyDescent="0.35"/>
    <row r="21" spans="1:13" ht="15" thickBot="1" x14ac:dyDescent="0.35">
      <c r="A21" t="s">
        <v>25</v>
      </c>
      <c r="M21" s="5"/>
    </row>
    <row r="23" spans="1:13" x14ac:dyDescent="0.3">
      <c r="A23" t="s">
        <v>22</v>
      </c>
    </row>
    <row r="25" spans="1:13" x14ac:dyDescent="0.3">
      <c r="A25" t="s">
        <v>23</v>
      </c>
    </row>
    <row r="26" spans="1:13" x14ac:dyDescent="0.3">
      <c r="A26" t="s">
        <v>24</v>
      </c>
    </row>
    <row r="27" spans="1:13" x14ac:dyDescent="0.3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3">
      <c r="A28" t="s">
        <v>29</v>
      </c>
    </row>
    <row r="30" spans="1:13" ht="15.6" x14ac:dyDescent="0.3">
      <c r="A30" s="17" t="s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3"/>
  <dimension ref="A1:AD18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9" width="9.44140625" style="29" customWidth="1"/>
    <col min="10" max="10" width="10.6640625" style="29" customWidth="1"/>
    <col min="31" max="16384" width="9.109375" style="29"/>
  </cols>
  <sheetData>
    <row r="1" spans="1:9" x14ac:dyDescent="0.3">
      <c r="A1" s="7">
        <v>8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3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3">
      <c r="A4" s="9">
        <f>INDEX('Point Grid'!B:B,MATCH($A$1,'Point Grid'!A:A,0))</f>
        <v>2.25</v>
      </c>
      <c r="B4" s="27"/>
      <c r="C4" s="27"/>
      <c r="D4" s="27"/>
      <c r="E4" s="27"/>
      <c r="F4" s="27"/>
      <c r="G4" s="27"/>
      <c r="H4" s="27"/>
      <c r="I4" s="31"/>
    </row>
    <row r="5" spans="1:9" x14ac:dyDescent="0.3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3">
      <c r="A6" s="35" t="s">
        <v>2</v>
      </c>
      <c r="B6" s="27" t="s">
        <v>334</v>
      </c>
      <c r="C6" s="27"/>
      <c r="D6" s="27"/>
      <c r="E6" s="27"/>
      <c r="F6" s="27"/>
      <c r="G6" s="27"/>
      <c r="H6" s="27"/>
      <c r="I6" s="31"/>
    </row>
    <row r="7" spans="1:9" ht="15" thickBot="1" x14ac:dyDescent="0.35">
      <c r="A7" s="9">
        <f>INDEX('Point Grid'!$C$8:$I$35,MATCH($A$1,'Point Grid'!$A$8:$A$35,0),MATCH(A6,'Point Grid'!$C$7:$I$7,0))</f>
        <v>1.25</v>
      </c>
      <c r="B7" s="27" t="s">
        <v>335</v>
      </c>
      <c r="C7" s="27"/>
      <c r="D7" s="27"/>
      <c r="E7" s="27"/>
      <c r="F7" s="27"/>
      <c r="G7" s="27"/>
      <c r="H7" s="27"/>
      <c r="I7" s="31"/>
    </row>
    <row r="8" spans="1:9" ht="15" thickBot="1" x14ac:dyDescent="0.35">
      <c r="A8" s="5"/>
      <c r="B8" s="27" t="s">
        <v>336</v>
      </c>
      <c r="C8" s="27"/>
      <c r="D8" s="27"/>
      <c r="E8" s="27"/>
      <c r="F8" s="27"/>
      <c r="G8" s="27"/>
      <c r="H8" s="27"/>
      <c r="I8" s="31"/>
    </row>
    <row r="9" spans="1:9" x14ac:dyDescent="0.3">
      <c r="A9" s="36"/>
      <c r="B9" s="27"/>
      <c r="C9" s="27"/>
      <c r="D9" s="27"/>
      <c r="E9" s="27"/>
      <c r="F9" s="27"/>
      <c r="G9" s="27"/>
      <c r="H9" s="27"/>
      <c r="I9" s="31"/>
    </row>
    <row r="10" spans="1:9" x14ac:dyDescent="0.3">
      <c r="A10" s="36"/>
      <c r="B10" s="27" t="s">
        <v>337</v>
      </c>
      <c r="C10" s="27"/>
      <c r="D10" s="27"/>
      <c r="E10" s="27"/>
      <c r="F10" s="27"/>
      <c r="G10" s="27"/>
      <c r="H10" s="27"/>
      <c r="I10" s="31"/>
    </row>
    <row r="11" spans="1:9" x14ac:dyDescent="0.3">
      <c r="A11" s="36"/>
      <c r="B11" s="27"/>
      <c r="C11" s="27"/>
      <c r="D11" s="27"/>
      <c r="E11" s="27"/>
      <c r="F11" s="27"/>
      <c r="G11" s="27"/>
      <c r="H11" s="27"/>
      <c r="I11" s="31"/>
    </row>
    <row r="12" spans="1:9" x14ac:dyDescent="0.3">
      <c r="A12" s="36"/>
      <c r="B12" s="27"/>
      <c r="C12" s="27"/>
      <c r="D12" s="27"/>
      <c r="E12" s="27"/>
      <c r="F12" s="27"/>
      <c r="G12" s="27"/>
      <c r="H12" s="27"/>
      <c r="I12" s="31"/>
    </row>
    <row r="13" spans="1:9" x14ac:dyDescent="0.3">
      <c r="A13" s="36"/>
      <c r="B13" s="27"/>
      <c r="C13" s="27"/>
      <c r="D13" s="27"/>
      <c r="E13" s="27"/>
      <c r="F13" s="27"/>
      <c r="G13" s="27"/>
      <c r="H13" s="27"/>
      <c r="I13" s="31"/>
    </row>
    <row r="14" spans="1:9" x14ac:dyDescent="0.3">
      <c r="A14" s="35" t="s">
        <v>3</v>
      </c>
      <c r="B14" s="27" t="s">
        <v>338</v>
      </c>
      <c r="C14" s="27"/>
      <c r="D14" s="27"/>
      <c r="E14" s="27"/>
      <c r="F14" s="27"/>
      <c r="G14" s="27"/>
      <c r="H14" s="27"/>
      <c r="I14" s="31"/>
    </row>
    <row r="15" spans="1:9" ht="15" thickBot="1" x14ac:dyDescent="0.35">
      <c r="A15" s="9">
        <f>INDEX('Point Grid'!$C$8:$I$35,MATCH($A$1,'Point Grid'!$A$8:$A$35,0),MATCH(A14,'Point Grid'!$C$7:$I$7,0))</f>
        <v>1</v>
      </c>
      <c r="B15" s="27"/>
      <c r="C15" s="27"/>
      <c r="D15" s="27"/>
      <c r="E15" s="27"/>
      <c r="F15" s="27"/>
      <c r="G15" s="27"/>
      <c r="H15" s="27"/>
      <c r="I15" s="31"/>
    </row>
    <row r="16" spans="1:9" ht="15" thickBot="1" x14ac:dyDescent="0.35">
      <c r="A16" s="5"/>
      <c r="B16" s="27"/>
      <c r="C16" s="27"/>
      <c r="D16" s="27"/>
      <c r="E16" s="27"/>
      <c r="F16" s="27"/>
      <c r="G16" s="27"/>
      <c r="H16" s="27"/>
      <c r="I16" s="31"/>
    </row>
    <row r="17" spans="1:9" x14ac:dyDescent="0.3">
      <c r="A17" s="27"/>
      <c r="B17" s="27"/>
      <c r="C17" s="27"/>
      <c r="D17" s="27"/>
      <c r="E17" s="27"/>
      <c r="F17" s="27"/>
      <c r="G17" s="27"/>
      <c r="H17" s="27"/>
      <c r="I17" s="31"/>
    </row>
    <row r="18" spans="1:9" ht="15" thickBot="1" x14ac:dyDescent="0.35">
      <c r="A18" s="32"/>
      <c r="B18" s="33"/>
      <c r="C18" s="33"/>
      <c r="D18" s="33"/>
      <c r="E18" s="33"/>
      <c r="F18" s="33"/>
      <c r="G18" s="33"/>
      <c r="H18" s="33"/>
      <c r="I18" s="34"/>
    </row>
  </sheetData>
  <mergeCells count="1">
    <mergeCell ref="H1:I1"/>
  </mergeCells>
  <conditionalFormatting sqref="B1">
    <cfRule type="cellIs" dxfId="62" priority="1" operator="equal">
      <formula>"Incomplete"</formula>
    </cfRule>
    <cfRule type="cellIs" dxfId="61" priority="2" operator="equal">
      <formula>"Flag for Review"</formula>
    </cfRule>
    <cfRule type="cellIs" dxfId="60" priority="3" operator="equal">
      <formula>"Finished"</formula>
    </cfRule>
  </conditionalFormatting>
  <dataValidations count="1">
    <dataValidation type="list" allowBlank="1" showInputMessage="1" showErrorMessage="1" sqref="B1" xr:uid="{00000000-0002-0000-0900-000000000000}">
      <formula1>"Finished, Flag for Review, Incomplete"</formula1>
    </dataValidation>
  </dataValidations>
  <hyperlinks>
    <hyperlink ref="H1" location="'Point Grid'!A8" display="Return to Point Grid" xr:uid="{00000000-0004-0000-0900-000000000000}"/>
    <hyperlink ref="H1:I1" location="'Point Grid'!A1" display="Return to Point Grid" xr:uid="{00000000-0004-0000-0900-000001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2"/>
  <dimension ref="A1:AI85"/>
  <sheetViews>
    <sheetView workbookViewId="0"/>
  </sheetViews>
  <sheetFormatPr defaultColWidth="9.109375" defaultRowHeight="14.4" x14ac:dyDescent="0.3"/>
  <cols>
    <col min="1" max="1" width="7.6640625" style="29" customWidth="1"/>
    <col min="2" max="2" width="16.6640625" style="29" customWidth="1"/>
    <col min="3" max="3" width="9.5546875" style="29" customWidth="1"/>
    <col min="4" max="12" width="9.44140625" style="29" customWidth="1"/>
    <col min="13" max="17" width="9.109375" style="29"/>
    <col min="21" max="21" width="11.5546875" bestFit="1" customWidth="1"/>
    <col min="36" max="16384" width="9.109375" style="29"/>
  </cols>
  <sheetData>
    <row r="1" spans="1:17" x14ac:dyDescent="0.3">
      <c r="A1" s="7">
        <v>9</v>
      </c>
      <c r="B1" s="41" t="s">
        <v>12</v>
      </c>
      <c r="C1" s="28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97" t="s">
        <v>30</v>
      </c>
      <c r="P1" s="199"/>
    </row>
    <row r="2" spans="1:17" ht="21" customHeight="1" x14ac:dyDescent="0.3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1"/>
      <c r="Q2"/>
    </row>
    <row r="3" spans="1:17" ht="15.75" customHeight="1" x14ac:dyDescent="0.3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31"/>
      <c r="Q3"/>
    </row>
    <row r="4" spans="1:17" ht="12" customHeight="1" x14ac:dyDescent="0.3">
      <c r="A4" s="9">
        <f>INDEX('Point Grid'!B:B,MATCH($A$1,'Point Grid'!A:A,0))</f>
        <v>1.75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31"/>
      <c r="Q4"/>
    </row>
    <row r="5" spans="1:17" ht="14.25" customHeight="1" x14ac:dyDescent="0.3">
      <c r="A5" s="3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31"/>
      <c r="Q5"/>
    </row>
    <row r="6" spans="1:17" x14ac:dyDescent="0.3">
      <c r="A6" s="36" t="s">
        <v>406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31"/>
      <c r="Q6"/>
    </row>
    <row r="7" spans="1:17" x14ac:dyDescent="0.3">
      <c r="A7" s="36" t="s">
        <v>405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1"/>
      <c r="Q7"/>
    </row>
    <row r="8" spans="1:17" x14ac:dyDescent="0.3">
      <c r="A8" s="3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31"/>
      <c r="Q8"/>
    </row>
    <row r="9" spans="1:17" x14ac:dyDescent="0.3">
      <c r="A9" s="162" t="s">
        <v>391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1"/>
      <c r="Q9"/>
    </row>
    <row r="10" spans="1:17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1"/>
      <c r="Q10"/>
    </row>
    <row r="11" spans="1:17" x14ac:dyDescent="0.3">
      <c r="A11" s="27" t="s">
        <v>392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1"/>
      <c r="Q11"/>
    </row>
    <row r="12" spans="1:17" x14ac:dyDescent="0.3">
      <c r="A12" s="27" t="s">
        <v>393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31"/>
      <c r="Q12"/>
    </row>
    <row r="13" spans="1:17" x14ac:dyDescent="0.3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1"/>
      <c r="Q13"/>
    </row>
    <row r="14" spans="1:17" x14ac:dyDescent="0.3">
      <c r="A14" s="27" t="s">
        <v>394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1"/>
      <c r="Q14"/>
    </row>
    <row r="15" spans="1:17" x14ac:dyDescent="0.3">
      <c r="A15" s="30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31"/>
      <c r="Q15"/>
    </row>
    <row r="16" spans="1:17" x14ac:dyDescent="0.3">
      <c r="A16" s="27" t="s">
        <v>395</v>
      </c>
      <c r="B16" s="27" t="s">
        <v>396</v>
      </c>
      <c r="C16" s="27" t="s">
        <v>397</v>
      </c>
      <c r="D16" s="27" t="s">
        <v>398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31"/>
      <c r="Q16"/>
    </row>
    <row r="17" spans="1:17" x14ac:dyDescent="0.3">
      <c r="A17" s="27">
        <v>1</v>
      </c>
      <c r="B17" s="188">
        <v>2.5000000000000001E-2</v>
      </c>
      <c r="C17" s="188">
        <v>3.1E-2</v>
      </c>
      <c r="D17" s="188">
        <v>1.5E-3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31"/>
      <c r="Q17"/>
    </row>
    <row r="18" spans="1:17" x14ac:dyDescent="0.3">
      <c r="A18" s="27">
        <v>2</v>
      </c>
      <c r="B18" s="188">
        <v>2.75E-2</v>
      </c>
      <c r="C18" s="188">
        <v>3.4000000000000002E-2</v>
      </c>
      <c r="D18" s="188">
        <v>1.5E-3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31"/>
      <c r="Q18"/>
    </row>
    <row r="19" spans="1:17" x14ac:dyDescent="0.3">
      <c r="A19" s="27">
        <v>3</v>
      </c>
      <c r="B19" s="188">
        <v>0.03</v>
      </c>
      <c r="C19" s="188">
        <v>3.7499999999999999E-2</v>
      </c>
      <c r="D19" s="188">
        <v>1.5E-3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31"/>
      <c r="Q19"/>
    </row>
    <row r="20" spans="1:17" x14ac:dyDescent="0.3">
      <c r="A20" s="36">
        <v>4</v>
      </c>
      <c r="B20" s="188">
        <v>3.2000000000000001E-2</v>
      </c>
      <c r="C20" s="188">
        <v>0.04</v>
      </c>
      <c r="D20" s="188">
        <v>1.5E-3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31"/>
      <c r="Q20"/>
    </row>
    <row r="21" spans="1:17" x14ac:dyDescent="0.3">
      <c r="A21" s="36">
        <v>5</v>
      </c>
      <c r="B21" s="188">
        <v>3.3500000000000002E-2</v>
      </c>
      <c r="C21" s="188">
        <v>4.2000000000000003E-2</v>
      </c>
      <c r="D21" s="188">
        <v>1.5E-3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31"/>
      <c r="Q21"/>
    </row>
    <row r="22" spans="1:17" x14ac:dyDescent="0.3">
      <c r="A22" s="3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31"/>
      <c r="Q22"/>
    </row>
    <row r="23" spans="1:17" x14ac:dyDescent="0.3">
      <c r="A23" s="36" t="s">
        <v>399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31"/>
      <c r="Q23"/>
    </row>
    <row r="24" spans="1:17" x14ac:dyDescent="0.3">
      <c r="A24" s="3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31"/>
      <c r="Q24"/>
    </row>
    <row r="25" spans="1:17" x14ac:dyDescent="0.3">
      <c r="A25" s="27" t="s">
        <v>400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31"/>
      <c r="Q25"/>
    </row>
    <row r="26" spans="1:17" x14ac:dyDescent="0.3">
      <c r="A26" s="27" t="s">
        <v>401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1"/>
      <c r="Q26"/>
    </row>
    <row r="27" spans="1:17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31"/>
      <c r="Q27"/>
    </row>
    <row r="28" spans="1:17" x14ac:dyDescent="0.3">
      <c r="A28" s="27" t="s">
        <v>402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31"/>
      <c r="Q28"/>
    </row>
    <row r="29" spans="1:17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31"/>
      <c r="Q29"/>
    </row>
    <row r="30" spans="1:17" x14ac:dyDescent="0.3">
      <c r="A30" s="27" t="s">
        <v>403</v>
      </c>
      <c r="B30" s="27" t="s">
        <v>404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31"/>
      <c r="Q30"/>
    </row>
    <row r="31" spans="1:17" x14ac:dyDescent="0.3">
      <c r="A31" s="27">
        <v>2025</v>
      </c>
      <c r="B31" s="27">
        <v>2500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31"/>
      <c r="Q31"/>
    </row>
    <row r="32" spans="1:17" x14ac:dyDescent="0.3">
      <c r="A32" s="27">
        <v>2026</v>
      </c>
      <c r="B32" s="27">
        <v>2000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1"/>
      <c r="Q32"/>
    </row>
    <row r="33" spans="1:17" x14ac:dyDescent="0.3">
      <c r="A33" s="27">
        <v>2027</v>
      </c>
      <c r="B33" s="27">
        <v>1500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31"/>
      <c r="Q33"/>
    </row>
    <row r="34" spans="1:17" x14ac:dyDescent="0.3">
      <c r="A34" s="27">
        <v>2028</v>
      </c>
      <c r="B34" s="27">
        <v>1000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31"/>
      <c r="Q34"/>
    </row>
    <row r="35" spans="1:17" x14ac:dyDescent="0.3">
      <c r="A35" s="27">
        <v>2029</v>
      </c>
      <c r="B35" s="27">
        <v>500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1"/>
      <c r="Q35"/>
    </row>
    <row r="36" spans="1:17" x14ac:dyDescent="0.3">
      <c r="A36" s="3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31"/>
      <c r="Q36"/>
    </row>
    <row r="37" spans="1:17" x14ac:dyDescent="0.3">
      <c r="A37" s="35" t="s">
        <v>2</v>
      </c>
      <c r="B37" s="36" t="s">
        <v>407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1"/>
      <c r="Q37"/>
    </row>
    <row r="38" spans="1:17" ht="15" thickBot="1" x14ac:dyDescent="0.35">
      <c r="A38" s="9">
        <f>INDEX('Point Grid'!$C$8:$I$35,MATCH($A$1,'Point Grid'!$A$8:$A$35,0),MATCH(A37,'Point Grid'!$C$7:$I$7,0))</f>
        <v>0.75</v>
      </c>
      <c r="B38" s="3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31"/>
      <c r="Q38"/>
    </row>
    <row r="39" spans="1:17" ht="15" thickBot="1" x14ac:dyDescent="0.35">
      <c r="A39" s="5"/>
      <c r="B39" s="36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31"/>
      <c r="Q39"/>
    </row>
    <row r="40" spans="1:17" x14ac:dyDescent="0.3">
      <c r="A40" s="35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31"/>
      <c r="Q40"/>
    </row>
    <row r="41" spans="1:17" x14ac:dyDescent="0.3">
      <c r="A41" s="35" t="s">
        <v>3</v>
      </c>
      <c r="B41" s="36" t="s">
        <v>408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31"/>
      <c r="Q41"/>
    </row>
    <row r="42" spans="1:17" ht="15" thickBot="1" x14ac:dyDescent="0.35">
      <c r="A42" s="9">
        <f>INDEX('Point Grid'!$C$8:$I$35,MATCH($A$1,'Point Grid'!$A$8:$A$35,0),MATCH(A41,'Point Grid'!$C$7:$I$7,0))</f>
        <v>0.5</v>
      </c>
      <c r="B42" s="3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/>
    </row>
    <row r="43" spans="1:17" ht="15" thickBot="1" x14ac:dyDescent="0.35">
      <c r="A43" s="5"/>
      <c r="B43" s="3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1"/>
      <c r="Q43"/>
    </row>
    <row r="44" spans="1:17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31"/>
      <c r="Q44"/>
    </row>
    <row r="45" spans="1:17" x14ac:dyDescent="0.3">
      <c r="A45" s="39" t="s">
        <v>4</v>
      </c>
      <c r="B45" s="36" t="s">
        <v>409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1"/>
      <c r="Q45"/>
    </row>
    <row r="46" spans="1:17" ht="15" thickBot="1" x14ac:dyDescent="0.35">
      <c r="A46" s="9">
        <f>INDEX('Point Grid'!$C$8:$I$35,MATCH($A$1,'Point Grid'!$A$8:$A$35,0),MATCH(A45,'Point Grid'!$C$7:$I$7,0))</f>
        <v>0.5</v>
      </c>
      <c r="B46" s="3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31"/>
      <c r="Q46"/>
    </row>
    <row r="47" spans="1:17" ht="15" thickBot="1" x14ac:dyDescent="0.35">
      <c r="A47" s="5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1"/>
      <c r="Q47"/>
    </row>
    <row r="48" spans="1:17" ht="15" thickBot="1" x14ac:dyDescent="0.35">
      <c r="A48" s="187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/>
    </row>
    <row r="49" spans="1:17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x14ac:dyDescent="0.3">
      <c r="J50"/>
      <c r="K50"/>
      <c r="L50"/>
      <c r="M50"/>
      <c r="N50"/>
      <c r="O50"/>
      <c r="P50"/>
      <c r="Q50"/>
    </row>
    <row r="51" spans="1:17" x14ac:dyDescent="0.3">
      <c r="J51"/>
      <c r="K51"/>
      <c r="L51"/>
      <c r="M51"/>
      <c r="N51"/>
      <c r="O51"/>
      <c r="P51"/>
      <c r="Q51"/>
    </row>
    <row r="52" spans="1:17" x14ac:dyDescent="0.3">
      <c r="J52"/>
      <c r="K52"/>
      <c r="L52"/>
      <c r="M52"/>
      <c r="N52"/>
      <c r="O52"/>
      <c r="P52"/>
      <c r="Q52"/>
    </row>
    <row r="53" spans="1:17" x14ac:dyDescent="0.3">
      <c r="J53"/>
      <c r="K53"/>
      <c r="L53"/>
      <c r="M53"/>
      <c r="N53"/>
      <c r="O53"/>
      <c r="P53"/>
      <c r="Q53"/>
    </row>
    <row r="54" spans="1:17" x14ac:dyDescent="0.3">
      <c r="J54"/>
      <c r="K54"/>
      <c r="L54"/>
      <c r="M54"/>
      <c r="N54"/>
      <c r="O54"/>
      <c r="P54"/>
      <c r="Q54"/>
    </row>
    <row r="55" spans="1:17" x14ac:dyDescent="0.3">
      <c r="J55"/>
      <c r="K55"/>
      <c r="L55"/>
      <c r="M55"/>
      <c r="N55"/>
      <c r="O55"/>
      <c r="P55"/>
      <c r="Q55"/>
    </row>
    <row r="56" spans="1:17" x14ac:dyDescent="0.3">
      <c r="J56"/>
      <c r="K56"/>
      <c r="L56"/>
      <c r="M56"/>
      <c r="N56"/>
      <c r="O56"/>
      <c r="P56"/>
      <c r="Q56"/>
    </row>
    <row r="57" spans="1:17" x14ac:dyDescent="0.3">
      <c r="J57"/>
      <c r="K57"/>
      <c r="L57"/>
      <c r="M57"/>
      <c r="N57"/>
      <c r="O57"/>
      <c r="P57"/>
      <c r="Q57"/>
    </row>
    <row r="58" spans="1:17" x14ac:dyDescent="0.3">
      <c r="J58"/>
      <c r="K58"/>
      <c r="L58"/>
      <c r="M58"/>
      <c r="N58"/>
      <c r="O58"/>
      <c r="P58"/>
      <c r="Q58"/>
    </row>
    <row r="59" spans="1:17" x14ac:dyDescent="0.3">
      <c r="J59"/>
      <c r="K59"/>
      <c r="L59"/>
      <c r="M59"/>
      <c r="N59"/>
      <c r="O59"/>
      <c r="P59"/>
      <c r="Q59"/>
    </row>
    <row r="60" spans="1:17" x14ac:dyDescent="0.3">
      <c r="J60"/>
      <c r="K60"/>
      <c r="L60"/>
      <c r="M60"/>
      <c r="N60"/>
      <c r="O60"/>
      <c r="P60"/>
      <c r="Q60"/>
    </row>
    <row r="61" spans="1:17" x14ac:dyDescent="0.3">
      <c r="J61"/>
      <c r="K61"/>
      <c r="L61"/>
      <c r="M61"/>
      <c r="N61"/>
      <c r="O61"/>
      <c r="P61"/>
      <c r="Q61"/>
    </row>
    <row r="62" spans="1:17" x14ac:dyDescent="0.3">
      <c r="J62"/>
      <c r="K62"/>
      <c r="L62"/>
      <c r="M62"/>
      <c r="N62"/>
      <c r="O62"/>
      <c r="P62"/>
      <c r="Q62"/>
    </row>
    <row r="63" spans="1:17" x14ac:dyDescent="0.3">
      <c r="J63"/>
      <c r="K63"/>
      <c r="L63"/>
      <c r="M63"/>
      <c r="N63"/>
      <c r="O63"/>
      <c r="P63"/>
      <c r="Q63"/>
    </row>
    <row r="64" spans="1:17" x14ac:dyDescent="0.3">
      <c r="J64" s="1"/>
      <c r="K64" s="1"/>
      <c r="L64" s="1"/>
      <c r="M64" s="1"/>
      <c r="N64" s="1"/>
      <c r="O64" s="1"/>
      <c r="P64" s="1"/>
      <c r="Q64" s="1"/>
    </row>
    <row r="65" spans="10:17" x14ac:dyDescent="0.3">
      <c r="J65"/>
      <c r="K65"/>
      <c r="L65"/>
      <c r="M65"/>
      <c r="N65"/>
      <c r="O65"/>
      <c r="P65"/>
      <c r="Q65"/>
    </row>
    <row r="66" spans="10:17" x14ac:dyDescent="0.3">
      <c r="J66"/>
      <c r="K66"/>
      <c r="L66"/>
      <c r="M66"/>
      <c r="N66"/>
      <c r="O66"/>
      <c r="P66"/>
      <c r="Q66"/>
    </row>
    <row r="67" spans="10:17" x14ac:dyDescent="0.3">
      <c r="J67"/>
      <c r="K67"/>
      <c r="L67"/>
      <c r="M67"/>
      <c r="N67"/>
      <c r="O67"/>
      <c r="P67"/>
      <c r="Q67"/>
    </row>
    <row r="68" spans="10:17" x14ac:dyDescent="0.3">
      <c r="J68"/>
      <c r="K68"/>
      <c r="L68"/>
      <c r="M68"/>
      <c r="N68"/>
      <c r="O68"/>
      <c r="P68"/>
      <c r="Q68"/>
    </row>
    <row r="69" spans="10:17" x14ac:dyDescent="0.3">
      <c r="J69"/>
      <c r="K69"/>
      <c r="L69"/>
      <c r="M69"/>
      <c r="N69"/>
      <c r="O69"/>
      <c r="P69"/>
      <c r="Q69"/>
    </row>
    <row r="70" spans="10:17" x14ac:dyDescent="0.3">
      <c r="J70"/>
      <c r="K70"/>
      <c r="L70"/>
      <c r="M70"/>
      <c r="N70"/>
      <c r="O70"/>
      <c r="P70"/>
      <c r="Q70"/>
    </row>
    <row r="71" spans="10:17" x14ac:dyDescent="0.3">
      <c r="J71"/>
      <c r="K71"/>
      <c r="L71"/>
      <c r="M71"/>
      <c r="N71"/>
      <c r="O71"/>
      <c r="P71"/>
      <c r="Q71"/>
    </row>
    <row r="72" spans="10:17" x14ac:dyDescent="0.3">
      <c r="J72"/>
      <c r="K72"/>
      <c r="L72"/>
      <c r="M72"/>
      <c r="N72"/>
      <c r="O72"/>
      <c r="P72"/>
      <c r="Q72"/>
    </row>
    <row r="73" spans="10:17" x14ac:dyDescent="0.3">
      <c r="J73"/>
      <c r="K73"/>
      <c r="L73"/>
      <c r="M73"/>
      <c r="N73"/>
      <c r="O73"/>
      <c r="P73"/>
      <c r="Q73"/>
    </row>
    <row r="74" spans="10:17" x14ac:dyDescent="0.3">
      <c r="J74"/>
      <c r="K74"/>
      <c r="L74"/>
      <c r="M74"/>
      <c r="N74"/>
      <c r="O74"/>
      <c r="P74"/>
      <c r="Q74"/>
    </row>
    <row r="75" spans="10:17" x14ac:dyDescent="0.3">
      <c r="J75"/>
      <c r="K75"/>
      <c r="L75"/>
      <c r="M75"/>
      <c r="N75"/>
      <c r="O75"/>
      <c r="P75"/>
      <c r="Q75"/>
    </row>
    <row r="76" spans="10:17" x14ac:dyDescent="0.3">
      <c r="J76"/>
      <c r="K76"/>
      <c r="L76"/>
      <c r="M76"/>
      <c r="N76"/>
      <c r="O76"/>
      <c r="P76"/>
      <c r="Q76"/>
    </row>
    <row r="77" spans="10:17" x14ac:dyDescent="0.3">
      <c r="J77"/>
      <c r="K77"/>
      <c r="L77"/>
      <c r="M77"/>
      <c r="N77"/>
      <c r="O77"/>
      <c r="P77"/>
      <c r="Q77"/>
    </row>
    <row r="78" spans="10:17" x14ac:dyDescent="0.3">
      <c r="J78"/>
      <c r="K78"/>
      <c r="L78"/>
      <c r="M78"/>
      <c r="N78"/>
      <c r="O78"/>
      <c r="P78"/>
      <c r="Q78"/>
    </row>
    <row r="79" spans="10:17" x14ac:dyDescent="0.3">
      <c r="J79"/>
      <c r="K79"/>
      <c r="L79"/>
      <c r="M79"/>
      <c r="N79"/>
      <c r="O79"/>
      <c r="P79"/>
      <c r="Q79"/>
    </row>
    <row r="80" spans="10:17" x14ac:dyDescent="0.3">
      <c r="J80"/>
      <c r="K80"/>
      <c r="L80"/>
      <c r="M80"/>
      <c r="N80"/>
      <c r="O80"/>
      <c r="P80"/>
      <c r="Q80"/>
    </row>
    <row r="81" spans="10:17" x14ac:dyDescent="0.3">
      <c r="J81"/>
      <c r="K81"/>
      <c r="L81"/>
      <c r="M81"/>
      <c r="N81"/>
      <c r="O81"/>
      <c r="P81"/>
      <c r="Q81"/>
    </row>
    <row r="82" spans="10:17" x14ac:dyDescent="0.3">
      <c r="J82"/>
      <c r="K82"/>
      <c r="L82"/>
      <c r="M82"/>
      <c r="N82"/>
      <c r="O82"/>
      <c r="P82"/>
      <c r="Q82"/>
    </row>
    <row r="83" spans="10:17" x14ac:dyDescent="0.3">
      <c r="J83"/>
      <c r="K83"/>
      <c r="L83"/>
      <c r="M83"/>
      <c r="N83"/>
      <c r="O83"/>
      <c r="P83"/>
      <c r="Q83"/>
    </row>
    <row r="84" spans="10:17" x14ac:dyDescent="0.3">
      <c r="J84"/>
      <c r="K84"/>
      <c r="L84"/>
      <c r="M84"/>
      <c r="N84"/>
      <c r="O84"/>
      <c r="P84"/>
      <c r="Q84"/>
    </row>
    <row r="85" spans="10:17" x14ac:dyDescent="0.3">
      <c r="J85"/>
      <c r="K85"/>
      <c r="L85"/>
      <c r="M85"/>
      <c r="N85"/>
      <c r="O85"/>
      <c r="P85"/>
      <c r="Q85"/>
    </row>
  </sheetData>
  <mergeCells count="1">
    <mergeCell ref="O1:P1"/>
  </mergeCells>
  <conditionalFormatting sqref="B1">
    <cfRule type="cellIs" dxfId="59" priority="1" operator="equal">
      <formula>"Incomplete"</formula>
    </cfRule>
    <cfRule type="cellIs" dxfId="58" priority="2" operator="equal">
      <formula>"Flag for Review"</formula>
    </cfRule>
    <cfRule type="cellIs" dxfId="57" priority="3" operator="equal">
      <formula>"Finished"</formula>
    </cfRule>
  </conditionalFormatting>
  <dataValidations count="1">
    <dataValidation type="list" allowBlank="1" showInputMessage="1" showErrorMessage="1" sqref="B1" xr:uid="{00000000-0002-0000-0A00-000000000000}">
      <formula1>"Finished, Flag for Review, Incomplete"</formula1>
    </dataValidation>
  </dataValidations>
  <hyperlinks>
    <hyperlink ref="O1" location="'Point Grid'!A8" display="Return to Point Grid" xr:uid="{00000000-0004-0000-0A00-000000000000}"/>
    <hyperlink ref="O1:P1" location="'Point Grid'!A1" display="Return to Point Grid" xr:uid="{00000000-0004-0000-0A00-000001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1"/>
  <dimension ref="A1:AO11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9" width="9.44140625" style="29" customWidth="1"/>
    <col min="10" max="10" width="10.6640625" style="29" customWidth="1"/>
    <col min="33" max="16384" width="9.109375" style="29"/>
  </cols>
  <sheetData>
    <row r="1" spans="1:41" x14ac:dyDescent="0.3">
      <c r="A1" s="7">
        <v>10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41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41" x14ac:dyDescent="0.3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41" x14ac:dyDescent="0.3">
      <c r="A4" s="9">
        <f>INDEX('Point Grid'!B:B,MATCH($A$1,'Point Grid'!A:A,0))</f>
        <v>1</v>
      </c>
      <c r="B4" s="27"/>
      <c r="C4" s="27"/>
      <c r="D4" s="27"/>
      <c r="E4" s="27"/>
      <c r="F4" s="27"/>
      <c r="G4" s="27"/>
      <c r="H4" s="27"/>
      <c r="I4" s="31"/>
    </row>
    <row r="5" spans="1:41" x14ac:dyDescent="0.3">
      <c r="A5" s="30"/>
      <c r="B5" s="27"/>
      <c r="C5" s="27"/>
      <c r="D5" s="27"/>
      <c r="E5" s="27"/>
      <c r="F5" s="27"/>
      <c r="G5" s="27"/>
      <c r="H5" s="27"/>
      <c r="I5" s="31"/>
    </row>
    <row r="6" spans="1:41" x14ac:dyDescent="0.3">
      <c r="A6" s="35" t="s">
        <v>2</v>
      </c>
      <c r="B6" s="46" t="s">
        <v>140</v>
      </c>
      <c r="C6" s="44"/>
      <c r="D6" s="44"/>
      <c r="E6" s="44"/>
      <c r="F6" s="44"/>
      <c r="G6" s="44"/>
      <c r="H6" s="44"/>
      <c r="I6" s="31"/>
      <c r="J6" s="42"/>
      <c r="AG6" s="42"/>
      <c r="AH6" s="42"/>
      <c r="AI6" s="42"/>
      <c r="AJ6" s="42"/>
      <c r="AK6" s="42"/>
      <c r="AL6" s="42"/>
      <c r="AM6" s="42"/>
      <c r="AN6" s="42"/>
      <c r="AO6" s="42"/>
    </row>
    <row r="7" spans="1:41" ht="15" thickBot="1" x14ac:dyDescent="0.35">
      <c r="A7" s="9">
        <f>INDEX('Point Grid'!$C$8:$I$35,MATCH($A$1,'Point Grid'!$A$8:$A$35,0),MATCH(A6,'Point Grid'!$C$7:$I$7,0))</f>
        <v>1</v>
      </c>
      <c r="B7" s="45"/>
      <c r="C7" s="45"/>
      <c r="D7" s="45"/>
      <c r="E7" s="45"/>
      <c r="F7" s="45"/>
      <c r="G7" s="45"/>
      <c r="H7" s="45"/>
      <c r="I7" s="31"/>
      <c r="J7" s="43"/>
      <c r="AG7" s="43"/>
      <c r="AH7" s="43"/>
      <c r="AI7" s="43"/>
      <c r="AJ7" s="43"/>
      <c r="AK7" s="43"/>
      <c r="AL7" s="43"/>
      <c r="AM7" s="43"/>
      <c r="AN7" s="43"/>
      <c r="AO7" s="43"/>
    </row>
    <row r="8" spans="1:41" ht="15" thickBot="1" x14ac:dyDescent="0.35">
      <c r="A8" s="5"/>
      <c r="B8" s="45"/>
      <c r="C8" s="45"/>
      <c r="D8" s="45"/>
      <c r="E8" s="45"/>
      <c r="F8" s="45"/>
      <c r="G8" s="45"/>
      <c r="H8" s="45"/>
      <c r="I8" s="31"/>
      <c r="J8" s="43"/>
      <c r="AG8" s="43"/>
      <c r="AH8" s="43"/>
      <c r="AI8" s="43"/>
      <c r="AJ8" s="43"/>
      <c r="AK8" s="43"/>
      <c r="AL8" s="43"/>
      <c r="AM8" s="43"/>
      <c r="AN8" s="43"/>
      <c r="AO8" s="43"/>
    </row>
    <row r="9" spans="1:41" x14ac:dyDescent="0.3">
      <c r="A9" s="30"/>
      <c r="B9" s="44"/>
      <c r="C9" s="44"/>
      <c r="D9" s="44"/>
      <c r="E9" s="44"/>
      <c r="F9" s="44"/>
      <c r="G9" s="44"/>
      <c r="H9" s="44"/>
      <c r="I9" s="31"/>
      <c r="J9" s="42"/>
      <c r="AG9" s="42"/>
      <c r="AH9" s="42"/>
      <c r="AI9" s="42"/>
      <c r="AJ9" s="42"/>
      <c r="AK9" s="42"/>
      <c r="AL9" s="42"/>
      <c r="AM9" s="42"/>
      <c r="AN9" s="42"/>
      <c r="AO9" s="42"/>
    </row>
    <row r="10" spans="1:41" x14ac:dyDescent="0.3">
      <c r="A10" s="30"/>
      <c r="B10" s="27"/>
      <c r="C10" s="27"/>
      <c r="D10" s="27"/>
      <c r="E10" s="27"/>
      <c r="F10" s="27"/>
      <c r="G10" s="27"/>
      <c r="H10" s="27"/>
      <c r="I10" s="31"/>
      <c r="J10" s="42"/>
      <c r="AG10" s="42"/>
      <c r="AH10" s="42"/>
      <c r="AI10" s="42"/>
      <c r="AJ10" s="42"/>
      <c r="AK10" s="42"/>
      <c r="AL10" s="42"/>
      <c r="AM10" s="42"/>
      <c r="AN10" s="42"/>
      <c r="AO10" s="42"/>
    </row>
    <row r="11" spans="1:41" ht="15" thickBot="1" x14ac:dyDescent="0.35">
      <c r="A11" s="32"/>
      <c r="B11" s="33"/>
      <c r="C11" s="33"/>
      <c r="D11" s="33"/>
      <c r="E11" s="33"/>
      <c r="F11" s="33"/>
      <c r="G11" s="33"/>
      <c r="H11" s="33"/>
      <c r="I11" s="34"/>
    </row>
  </sheetData>
  <mergeCells count="1">
    <mergeCell ref="H1:I1"/>
  </mergeCells>
  <conditionalFormatting sqref="B1">
    <cfRule type="cellIs" dxfId="56" priority="1" operator="equal">
      <formula>"Incomplete"</formula>
    </cfRule>
    <cfRule type="cellIs" dxfId="55" priority="2" operator="equal">
      <formula>"Flag for Review"</formula>
    </cfRule>
    <cfRule type="cellIs" dxfId="54" priority="3" operator="equal">
      <formula>"Finished"</formula>
    </cfRule>
  </conditionalFormatting>
  <dataValidations count="1">
    <dataValidation type="list" allowBlank="1" showInputMessage="1" showErrorMessage="1" sqref="B1" xr:uid="{00000000-0002-0000-0B00-000000000000}">
      <formula1>"Finished, Flag for Review, Incomplete"</formula1>
    </dataValidation>
  </dataValidations>
  <hyperlinks>
    <hyperlink ref="H1" location="'Point Grid'!A8" display="Return to Point Grid" xr:uid="{00000000-0004-0000-0B00-000000000000}"/>
    <hyperlink ref="H1:I1" location="'Point Grid'!A1" display="Return to Point Grid" xr:uid="{00000000-0004-0000-0B00-000001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85"/>
  <sheetViews>
    <sheetView workbookViewId="0"/>
  </sheetViews>
  <sheetFormatPr defaultColWidth="9.109375" defaultRowHeight="14.4" x14ac:dyDescent="0.3"/>
  <cols>
    <col min="1" max="1" width="8.6640625" style="29" customWidth="1"/>
    <col min="2" max="2" width="20.6640625" style="29" customWidth="1"/>
    <col min="3" max="8" width="9.44140625" style="29" customWidth="1"/>
    <col min="9" max="9" width="36.6640625" style="29" customWidth="1"/>
    <col min="10" max="10" width="10.6640625" style="29" customWidth="1"/>
    <col min="11" max="13" width="9.109375" style="29"/>
    <col min="20" max="20" width="12.6640625" customWidth="1"/>
    <col min="36" max="16384" width="9.109375" style="29"/>
  </cols>
  <sheetData>
    <row r="1" spans="1:13" ht="15" customHeight="1" x14ac:dyDescent="0.3">
      <c r="A1" s="7">
        <v>11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197" t="s">
        <v>30</v>
      </c>
      <c r="L1" s="199"/>
    </row>
    <row r="2" spans="1:13" ht="15" customHeight="1" x14ac:dyDescent="0.3">
      <c r="A2" s="30"/>
      <c r="B2" s="27"/>
      <c r="C2" s="27"/>
      <c r="D2" s="27"/>
      <c r="E2" s="27"/>
      <c r="F2" s="27"/>
      <c r="G2" s="27"/>
      <c r="H2" s="36"/>
      <c r="I2" s="36"/>
      <c r="J2" s="36"/>
      <c r="K2" s="27"/>
      <c r="L2" s="31"/>
    </row>
    <row r="3" spans="1:13" ht="15" customHeight="1" x14ac:dyDescent="0.3">
      <c r="A3" s="8" t="s">
        <v>13</v>
      </c>
      <c r="B3" s="27"/>
      <c r="C3" s="27"/>
      <c r="D3" s="27"/>
      <c r="E3" s="27"/>
      <c r="F3" s="27"/>
      <c r="G3" s="27"/>
      <c r="H3" s="36"/>
      <c r="I3" s="36"/>
      <c r="J3" s="36"/>
      <c r="K3" s="27"/>
      <c r="L3" s="31"/>
    </row>
    <row r="4" spans="1:13" ht="15" customHeight="1" x14ac:dyDescent="0.3">
      <c r="A4" s="9">
        <f>INDEX('Point Grid'!B:B,MATCH($A$1,'Point Grid'!A:A,0))</f>
        <v>2</v>
      </c>
      <c r="B4" s="162" t="s">
        <v>312</v>
      </c>
      <c r="C4" s="27"/>
      <c r="D4" s="27"/>
      <c r="E4" s="27"/>
      <c r="F4" s="27"/>
      <c r="G4" s="27"/>
      <c r="H4" s="36"/>
      <c r="I4" s="36"/>
      <c r="J4" s="36"/>
      <c r="K4" s="27"/>
      <c r="L4" s="31"/>
      <c r="M4"/>
    </row>
    <row r="5" spans="1:13" ht="15" customHeight="1" x14ac:dyDescent="0.3">
      <c r="A5" s="30"/>
      <c r="B5" s="27"/>
      <c r="C5" s="27"/>
      <c r="D5" s="27"/>
      <c r="E5" s="27"/>
      <c r="F5" s="27"/>
      <c r="G5" s="27"/>
      <c r="H5" s="36"/>
      <c r="I5" s="36"/>
      <c r="J5" s="36"/>
      <c r="K5" s="27"/>
      <c r="L5" s="31"/>
      <c r="M5"/>
    </row>
    <row r="6" spans="1:13" ht="15" customHeight="1" x14ac:dyDescent="0.3">
      <c r="A6" s="35" t="s">
        <v>2</v>
      </c>
      <c r="B6" s="27" t="s">
        <v>262</v>
      </c>
      <c r="C6" s="27"/>
      <c r="D6" s="27"/>
      <c r="E6" s="27"/>
      <c r="F6" s="27"/>
      <c r="G6" s="27"/>
      <c r="H6" s="36"/>
      <c r="I6" s="36"/>
      <c r="J6" s="36"/>
      <c r="K6" s="27"/>
      <c r="L6" s="31"/>
      <c r="M6"/>
    </row>
    <row r="7" spans="1:13" ht="15" customHeight="1" thickBot="1" x14ac:dyDescent="0.35">
      <c r="A7" s="9">
        <f>INDEX('Point Grid'!$C$8:$I$35,MATCH($A$1,'Point Grid'!$A$8:$A$35,0),MATCH(A6,'Point Grid'!$C$7:$I$7,0))</f>
        <v>0.25</v>
      </c>
      <c r="B7" s="27"/>
      <c r="C7" s="27"/>
      <c r="D7" s="27"/>
      <c r="E7" s="27"/>
      <c r="F7" s="27"/>
      <c r="G7" s="27"/>
      <c r="H7" s="36"/>
      <c r="I7" s="36"/>
      <c r="J7" s="36"/>
      <c r="K7" s="27"/>
      <c r="L7" s="31"/>
    </row>
    <row r="8" spans="1:13" ht="15" customHeight="1" thickBot="1" x14ac:dyDescent="0.35">
      <c r="A8" s="5"/>
      <c r="B8" s="27"/>
      <c r="C8" s="27"/>
      <c r="D8" s="27"/>
      <c r="E8" s="27"/>
      <c r="F8" s="27"/>
      <c r="G8" s="27"/>
      <c r="H8" s="36"/>
      <c r="I8" s="36"/>
      <c r="J8" s="36"/>
      <c r="K8" s="27"/>
      <c r="L8" s="31"/>
    </row>
    <row r="9" spans="1:13" ht="15" customHeight="1" x14ac:dyDescent="0.3">
      <c r="A9" s="36"/>
      <c r="B9" s="27"/>
      <c r="C9" s="27"/>
      <c r="D9" s="27"/>
      <c r="E9" s="27"/>
      <c r="F9" s="27"/>
      <c r="G9" s="27"/>
      <c r="H9" s="36"/>
      <c r="I9" s="36"/>
      <c r="J9" s="36"/>
      <c r="K9" s="27"/>
      <c r="L9" s="31"/>
    </row>
    <row r="10" spans="1:13" ht="15" customHeight="1" x14ac:dyDescent="0.3">
      <c r="A10" s="35" t="s">
        <v>3</v>
      </c>
      <c r="B10" s="27" t="s">
        <v>263</v>
      </c>
      <c r="C10" s="27"/>
      <c r="D10" s="27"/>
      <c r="E10" s="27"/>
      <c r="F10" s="27"/>
      <c r="G10" s="27"/>
      <c r="H10" s="36"/>
      <c r="I10" s="36"/>
      <c r="J10" s="36"/>
      <c r="K10" s="27"/>
      <c r="L10" s="31"/>
    </row>
    <row r="11" spans="1:13" ht="15" customHeight="1" thickBot="1" x14ac:dyDescent="0.35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36"/>
      <c r="I11" s="36"/>
      <c r="J11" s="36"/>
      <c r="K11" s="27"/>
      <c r="L11" s="31"/>
    </row>
    <row r="12" spans="1:13" ht="15" customHeight="1" thickBot="1" x14ac:dyDescent="0.35">
      <c r="A12" s="5"/>
      <c r="B12" s="27"/>
      <c r="C12" s="27"/>
      <c r="D12" s="27"/>
      <c r="E12" s="27"/>
      <c r="F12" s="27"/>
      <c r="G12" s="27"/>
      <c r="H12" s="36"/>
      <c r="I12" s="36"/>
      <c r="J12" s="36"/>
      <c r="K12" s="27"/>
      <c r="L12" s="31"/>
    </row>
    <row r="13" spans="1:13" ht="15" customHeight="1" x14ac:dyDescent="0.3">
      <c r="A13" s="36"/>
      <c r="B13" s="27"/>
      <c r="C13" s="27"/>
      <c r="D13" s="27"/>
      <c r="E13" s="27"/>
      <c r="F13" s="27"/>
      <c r="G13" s="27"/>
      <c r="H13" s="36"/>
      <c r="I13" s="36"/>
      <c r="J13" s="36"/>
      <c r="K13" s="27"/>
      <c r="L13" s="31"/>
    </row>
    <row r="14" spans="1:13" ht="15" customHeight="1" x14ac:dyDescent="0.3">
      <c r="A14" s="35" t="s">
        <v>4</v>
      </c>
      <c r="B14" s="27" t="s">
        <v>264</v>
      </c>
      <c r="C14" s="27"/>
      <c r="D14" s="27"/>
      <c r="E14" s="27"/>
      <c r="F14" s="27"/>
      <c r="G14" s="27"/>
      <c r="H14" s="36"/>
      <c r="I14" s="36"/>
      <c r="J14" s="36"/>
      <c r="K14" s="27"/>
      <c r="L14" s="31"/>
    </row>
    <row r="15" spans="1:13" ht="15" customHeight="1" thickBot="1" x14ac:dyDescent="0.35">
      <c r="A15" s="9">
        <f>INDEX('Point Grid'!$C$8:$I$35,MATCH($A$1,'Point Grid'!$A$8:$A$35,0),MATCH(A14,'Point Grid'!$C$7:$I$7,0))</f>
        <v>0.5</v>
      </c>
      <c r="B15" s="27"/>
      <c r="C15" s="27"/>
      <c r="D15" s="27"/>
      <c r="E15" s="27"/>
      <c r="F15" s="27"/>
      <c r="G15" s="27"/>
      <c r="H15" s="36"/>
      <c r="I15" s="36"/>
      <c r="J15" s="36"/>
      <c r="K15" s="27"/>
      <c r="L15" s="31"/>
    </row>
    <row r="16" spans="1:13" ht="15" customHeight="1" thickBot="1" x14ac:dyDescent="0.35">
      <c r="A16" s="5"/>
      <c r="B16" s="27"/>
      <c r="C16" s="27"/>
      <c r="D16" s="27"/>
      <c r="E16" s="27"/>
      <c r="F16" s="27"/>
      <c r="G16" s="27"/>
      <c r="H16" s="36"/>
      <c r="I16" s="36"/>
      <c r="J16" s="36"/>
      <c r="K16" s="27"/>
      <c r="L16" s="31"/>
    </row>
    <row r="17" spans="1:13" ht="15" customHeight="1" x14ac:dyDescent="0.3">
      <c r="A17" s="36"/>
      <c r="B17" s="27"/>
      <c r="C17" s="27"/>
      <c r="D17" s="27"/>
      <c r="E17" s="27"/>
      <c r="F17" s="27"/>
      <c r="G17" s="27"/>
      <c r="H17" s="36"/>
      <c r="I17" s="36"/>
      <c r="J17" s="36"/>
      <c r="K17" s="27"/>
      <c r="L17" s="31"/>
      <c r="M17"/>
    </row>
    <row r="18" spans="1:13" ht="15" customHeight="1" x14ac:dyDescent="0.3">
      <c r="A18" s="35" t="s">
        <v>5</v>
      </c>
      <c r="B18" s="27" t="s">
        <v>265</v>
      </c>
      <c r="C18" s="27"/>
      <c r="D18" s="27"/>
      <c r="E18" s="27"/>
      <c r="F18" s="27"/>
      <c r="G18" s="27"/>
      <c r="H18" s="36"/>
      <c r="I18" s="36"/>
      <c r="J18" s="36"/>
      <c r="K18" s="27"/>
      <c r="L18" s="31"/>
      <c r="M18"/>
    </row>
    <row r="19" spans="1:13" ht="15" customHeight="1" thickBot="1" x14ac:dyDescent="0.35">
      <c r="A19" s="9">
        <f>INDEX('Point Grid'!$C$8:$I$35,MATCH($A$1,'Point Grid'!$A$8:$A$35,0),MATCH(A18,'Point Grid'!$C$7:$I$7,0))</f>
        <v>0.5</v>
      </c>
      <c r="B19" s="27" t="s">
        <v>266</v>
      </c>
      <c r="C19" s="27"/>
      <c r="D19" s="27"/>
      <c r="E19" s="27"/>
      <c r="F19" s="27"/>
      <c r="G19" s="27"/>
      <c r="H19" s="36"/>
      <c r="I19" s="36"/>
      <c r="J19" s="36"/>
      <c r="K19" s="27"/>
      <c r="L19" s="31"/>
      <c r="M19"/>
    </row>
    <row r="20" spans="1:13" ht="15" customHeight="1" thickBot="1" x14ac:dyDescent="0.35">
      <c r="A20" s="5"/>
      <c r="B20" s="27"/>
      <c r="C20" s="27"/>
      <c r="D20" s="27"/>
      <c r="E20" s="27"/>
      <c r="F20" s="27"/>
      <c r="G20" s="27"/>
      <c r="H20" s="36"/>
      <c r="I20" s="36"/>
      <c r="J20" s="36"/>
      <c r="K20" s="27"/>
      <c r="L20" s="31"/>
      <c r="M20"/>
    </row>
    <row r="21" spans="1:13" ht="15" customHeight="1" x14ac:dyDescent="0.3">
      <c r="A21" s="36"/>
      <c r="B21" s="27"/>
      <c r="C21" s="27"/>
      <c r="D21" s="27"/>
      <c r="E21" s="27"/>
      <c r="F21" s="27"/>
      <c r="G21" s="27"/>
      <c r="H21" s="36"/>
      <c r="I21" s="36"/>
      <c r="J21" s="36"/>
      <c r="K21" s="27"/>
      <c r="L21" s="31"/>
      <c r="M21"/>
    </row>
    <row r="22" spans="1:13" ht="15" customHeight="1" x14ac:dyDescent="0.3">
      <c r="A22" s="35" t="s">
        <v>6</v>
      </c>
      <c r="B22" s="27" t="s">
        <v>267</v>
      </c>
      <c r="C22" s="27"/>
      <c r="D22" s="27"/>
      <c r="E22" s="27"/>
      <c r="F22" s="27"/>
      <c r="G22" s="27"/>
      <c r="H22" s="36"/>
      <c r="I22" s="36"/>
      <c r="J22" s="36"/>
      <c r="K22" s="27"/>
      <c r="L22" s="31"/>
      <c r="M22"/>
    </row>
    <row r="23" spans="1:13" ht="15" customHeight="1" thickBot="1" x14ac:dyDescent="0.35">
      <c r="A23" s="9">
        <f>INDEX('Point Grid'!$C$8:$I$35,MATCH($A$1,'Point Grid'!$A$8:$A$35,0),MATCH(A22,'Point Grid'!$C$7:$I$7,0))</f>
        <v>0.25</v>
      </c>
      <c r="B23" s="27" t="s">
        <v>268</v>
      </c>
      <c r="C23" s="27"/>
      <c r="D23" s="27"/>
      <c r="E23" s="27"/>
      <c r="F23" s="27"/>
      <c r="G23" s="27"/>
      <c r="H23" s="36"/>
      <c r="I23" s="36"/>
      <c r="J23" s="36"/>
      <c r="K23" s="27"/>
      <c r="L23" s="31"/>
      <c r="M23"/>
    </row>
    <row r="24" spans="1:13" ht="15" customHeight="1" thickBot="1" x14ac:dyDescent="0.35">
      <c r="A24" s="5"/>
      <c r="B24" s="27"/>
      <c r="C24" s="27"/>
      <c r="D24" s="27"/>
      <c r="E24" s="27"/>
      <c r="F24" s="27"/>
      <c r="G24" s="27"/>
      <c r="H24" s="36"/>
      <c r="I24" s="36"/>
      <c r="J24" s="36"/>
      <c r="K24" s="27"/>
      <c r="L24" s="31"/>
      <c r="M24"/>
    </row>
    <row r="25" spans="1:13" ht="15" customHeight="1" x14ac:dyDescent="0.3">
      <c r="A25" s="36"/>
      <c r="B25" s="27"/>
      <c r="C25" s="27"/>
      <c r="D25" s="27"/>
      <c r="E25" s="27"/>
      <c r="F25" s="27"/>
      <c r="G25" s="27"/>
      <c r="H25" s="36"/>
      <c r="I25" s="36"/>
      <c r="J25" s="36"/>
      <c r="K25" s="27"/>
      <c r="L25" s="31"/>
      <c r="M25"/>
    </row>
    <row r="26" spans="1:13" ht="15" customHeight="1" x14ac:dyDescent="0.3">
      <c r="A26" s="36"/>
      <c r="B26" s="143" t="s">
        <v>269</v>
      </c>
      <c r="C26" s="52"/>
      <c r="D26" s="52"/>
      <c r="E26" s="52"/>
      <c r="F26" s="152" t="s">
        <v>270</v>
      </c>
      <c r="G26" s="52"/>
      <c r="H26" s="52"/>
      <c r="I26" s="52"/>
      <c r="J26" s="40"/>
      <c r="K26" s="40"/>
      <c r="L26" s="166"/>
      <c r="M26"/>
    </row>
    <row r="27" spans="1:13" ht="15" customHeight="1" x14ac:dyDescent="0.3">
      <c r="A27" s="36"/>
      <c r="B27" s="135" t="s">
        <v>259</v>
      </c>
      <c r="C27" s="135" t="s">
        <v>260</v>
      </c>
      <c r="D27" s="84" t="s">
        <v>261</v>
      </c>
      <c r="E27" s="84"/>
      <c r="F27" s="84"/>
      <c r="G27" s="84"/>
      <c r="H27" s="84"/>
      <c r="I27" s="84"/>
      <c r="J27" s="153" t="s">
        <v>271</v>
      </c>
      <c r="K27" s="149" t="s">
        <v>272</v>
      </c>
      <c r="L27" s="167" t="s">
        <v>273</v>
      </c>
      <c r="M27"/>
    </row>
    <row r="28" spans="1:13" ht="15" customHeight="1" x14ac:dyDescent="0.3">
      <c r="A28" s="36"/>
      <c r="B28" s="154" t="s">
        <v>274</v>
      </c>
      <c r="C28" s="154" t="s">
        <v>275</v>
      </c>
      <c r="D28" s="155" t="s">
        <v>276</v>
      </c>
      <c r="E28" s="74"/>
      <c r="F28" s="47"/>
      <c r="G28" s="47"/>
      <c r="H28" s="47"/>
      <c r="I28" s="47"/>
      <c r="J28" s="75">
        <v>143000</v>
      </c>
      <c r="K28" s="105">
        <v>148720</v>
      </c>
      <c r="L28" s="168" t="s">
        <v>59</v>
      </c>
      <c r="M28"/>
    </row>
    <row r="29" spans="1:13" ht="15" customHeight="1" x14ac:dyDescent="0.3">
      <c r="A29" s="36"/>
      <c r="B29" s="156" t="s">
        <v>274</v>
      </c>
      <c r="C29" s="156" t="s">
        <v>277</v>
      </c>
      <c r="D29" s="157" t="s">
        <v>278</v>
      </c>
      <c r="E29" s="52"/>
      <c r="F29" s="27"/>
      <c r="G29" s="27"/>
      <c r="H29" s="27"/>
      <c r="I29" s="27"/>
      <c r="J29" s="139">
        <v>7150</v>
      </c>
      <c r="K29" s="103">
        <v>5863</v>
      </c>
      <c r="L29" s="168" t="s">
        <v>279</v>
      </c>
      <c r="M29"/>
    </row>
    <row r="30" spans="1:13" ht="15" customHeight="1" x14ac:dyDescent="0.3">
      <c r="A30" s="36"/>
      <c r="B30" s="158" t="s">
        <v>274</v>
      </c>
      <c r="C30" s="159" t="s">
        <v>280</v>
      </c>
      <c r="D30" s="160" t="s">
        <v>281</v>
      </c>
      <c r="E30" s="48"/>
      <c r="F30" s="48"/>
      <c r="G30" s="48"/>
      <c r="H30" s="48"/>
      <c r="I30" s="48"/>
      <c r="J30" s="78">
        <v>28600</v>
      </c>
      <c r="K30" s="104">
        <v>28886</v>
      </c>
      <c r="L30" s="169" t="s">
        <v>282</v>
      </c>
      <c r="M30"/>
    </row>
    <row r="31" spans="1:13" ht="15" customHeight="1" x14ac:dyDescent="0.3">
      <c r="A31" s="36"/>
      <c r="B31" s="27"/>
      <c r="C31" s="27"/>
      <c r="D31" s="27"/>
      <c r="E31" s="161" t="s">
        <v>283</v>
      </c>
      <c r="F31" s="27"/>
      <c r="G31" s="27"/>
      <c r="H31" s="27"/>
      <c r="I31" s="161"/>
      <c r="J31" s="135" t="s">
        <v>284</v>
      </c>
      <c r="K31" s="135" t="s">
        <v>285</v>
      </c>
      <c r="L31" s="167" t="s">
        <v>286</v>
      </c>
      <c r="M31"/>
    </row>
    <row r="32" spans="1:13" ht="15" customHeight="1" x14ac:dyDescent="0.3">
      <c r="A32" s="36"/>
      <c r="B32" s="27"/>
      <c r="C32" s="27"/>
      <c r="D32" s="27"/>
      <c r="E32" s="27"/>
      <c r="F32" s="27"/>
      <c r="G32" s="27"/>
      <c r="H32" s="27"/>
      <c r="I32" s="27"/>
      <c r="J32" s="52"/>
      <c r="K32" s="52"/>
      <c r="L32" s="31"/>
      <c r="M32"/>
    </row>
    <row r="33" spans="1:13" ht="15" customHeight="1" x14ac:dyDescent="0.3">
      <c r="A33" s="36"/>
      <c r="B33" s="143" t="s">
        <v>287</v>
      </c>
      <c r="C33" s="52"/>
      <c r="D33" s="52"/>
      <c r="E33" s="52"/>
      <c r="F33" s="143" t="s">
        <v>288</v>
      </c>
      <c r="G33" s="52"/>
      <c r="H33" s="52"/>
      <c r="I33" s="52"/>
      <c r="J33" s="40"/>
      <c r="K33" s="40"/>
      <c r="L33" s="166"/>
      <c r="M33"/>
    </row>
    <row r="34" spans="1:13" ht="15" customHeight="1" x14ac:dyDescent="0.3">
      <c r="A34" s="36"/>
      <c r="B34" s="135" t="s">
        <v>259</v>
      </c>
      <c r="C34" s="135" t="s">
        <v>260</v>
      </c>
      <c r="D34" s="84" t="s">
        <v>261</v>
      </c>
      <c r="E34" s="84"/>
      <c r="F34" s="84"/>
      <c r="G34" s="84"/>
      <c r="H34" s="84"/>
      <c r="I34" s="84"/>
      <c r="J34" s="153" t="s">
        <v>271</v>
      </c>
      <c r="K34" s="149" t="s">
        <v>272</v>
      </c>
      <c r="L34" s="167" t="s">
        <v>273</v>
      </c>
      <c r="M34"/>
    </row>
    <row r="35" spans="1:13" ht="15" customHeight="1" x14ac:dyDescent="0.3">
      <c r="A35" s="36"/>
      <c r="B35" s="154" t="s">
        <v>289</v>
      </c>
      <c r="C35" s="154" t="s">
        <v>227</v>
      </c>
      <c r="D35" s="155" t="s">
        <v>228</v>
      </c>
      <c r="E35" s="74"/>
      <c r="F35" s="47"/>
      <c r="G35" s="47"/>
      <c r="H35" s="47"/>
      <c r="I35" s="47"/>
      <c r="J35" s="75">
        <v>541970</v>
      </c>
      <c r="K35" s="105">
        <v>460675</v>
      </c>
      <c r="L35" s="168" t="s">
        <v>56</v>
      </c>
      <c r="M35"/>
    </row>
    <row r="36" spans="1:13" ht="15" customHeight="1" x14ac:dyDescent="0.3">
      <c r="A36" s="36"/>
      <c r="B36" s="158" t="s">
        <v>289</v>
      </c>
      <c r="C36" s="158" t="s">
        <v>225</v>
      </c>
      <c r="D36" s="160" t="s">
        <v>290</v>
      </c>
      <c r="E36" s="77"/>
      <c r="F36" s="48"/>
      <c r="G36" s="48"/>
      <c r="H36" s="48"/>
      <c r="I36" s="48"/>
      <c r="J36" s="78">
        <v>108394</v>
      </c>
      <c r="K36" s="104">
        <v>106226</v>
      </c>
      <c r="L36" s="169" t="s">
        <v>291</v>
      </c>
      <c r="M36"/>
    </row>
    <row r="37" spans="1:13" ht="15" customHeight="1" x14ac:dyDescent="0.3">
      <c r="A37" s="36"/>
      <c r="B37" s="27"/>
      <c r="C37" s="27"/>
      <c r="D37" s="27"/>
      <c r="E37" s="27"/>
      <c r="F37" s="27"/>
      <c r="G37" s="27"/>
      <c r="H37" s="27"/>
      <c r="I37" s="27"/>
      <c r="J37" s="52"/>
      <c r="K37" s="52"/>
      <c r="L37" s="31"/>
      <c r="M37"/>
    </row>
    <row r="38" spans="1:13" ht="15" customHeight="1" x14ac:dyDescent="0.3">
      <c r="A38" s="36"/>
      <c r="B38" s="162" t="s">
        <v>292</v>
      </c>
      <c r="C38" s="27"/>
      <c r="D38" s="27"/>
      <c r="E38" s="27"/>
      <c r="F38" s="27"/>
      <c r="G38" s="27"/>
      <c r="H38" s="27"/>
      <c r="I38" s="27"/>
      <c r="J38" s="52"/>
      <c r="K38" s="52"/>
      <c r="L38" s="31"/>
      <c r="M38"/>
    </row>
    <row r="39" spans="1:13" ht="15" customHeight="1" x14ac:dyDescent="0.3">
      <c r="A39" s="36"/>
      <c r="B39" s="135" t="s">
        <v>259</v>
      </c>
      <c r="C39" s="135" t="s">
        <v>260</v>
      </c>
      <c r="D39" s="84" t="s">
        <v>261</v>
      </c>
      <c r="E39" s="84"/>
      <c r="F39" s="84"/>
      <c r="G39" s="84"/>
      <c r="H39" s="84"/>
      <c r="I39" s="84"/>
      <c r="J39" s="153" t="s">
        <v>271</v>
      </c>
      <c r="K39" s="149" t="s">
        <v>272</v>
      </c>
      <c r="L39" s="167" t="s">
        <v>273</v>
      </c>
      <c r="M39"/>
    </row>
    <row r="40" spans="1:13" ht="15" customHeight="1" x14ac:dyDescent="0.3">
      <c r="A40" s="36"/>
      <c r="B40" s="154" t="s">
        <v>293</v>
      </c>
      <c r="C40" s="154" t="s">
        <v>294</v>
      </c>
      <c r="D40" s="155" t="s">
        <v>295</v>
      </c>
      <c r="E40" s="74"/>
      <c r="F40" s="47"/>
      <c r="G40" s="47"/>
      <c r="H40" s="47"/>
      <c r="I40" s="47"/>
      <c r="J40" s="75">
        <v>11783</v>
      </c>
      <c r="K40" s="105">
        <v>11430</v>
      </c>
      <c r="L40" s="168" t="s">
        <v>58</v>
      </c>
      <c r="M40"/>
    </row>
    <row r="41" spans="1:13" ht="15" customHeight="1" x14ac:dyDescent="0.3">
      <c r="A41" s="36"/>
      <c r="B41" s="156" t="s">
        <v>293</v>
      </c>
      <c r="C41" s="156" t="s">
        <v>296</v>
      </c>
      <c r="D41" s="157" t="s">
        <v>297</v>
      </c>
      <c r="E41" s="52"/>
      <c r="F41" s="27"/>
      <c r="G41" s="27"/>
      <c r="H41" s="27"/>
      <c r="I41" s="27"/>
      <c r="J41" s="139">
        <v>1309</v>
      </c>
      <c r="K41" s="103">
        <v>1139</v>
      </c>
      <c r="L41" s="168" t="s">
        <v>298</v>
      </c>
      <c r="M41"/>
    </row>
    <row r="42" spans="1:13" ht="15" customHeight="1" x14ac:dyDescent="0.3">
      <c r="A42" s="36"/>
      <c r="B42" s="158" t="s">
        <v>293</v>
      </c>
      <c r="C42" s="159" t="s">
        <v>299</v>
      </c>
      <c r="D42" s="160" t="s">
        <v>300</v>
      </c>
      <c r="E42" s="48"/>
      <c r="F42" s="48"/>
      <c r="G42" s="48"/>
      <c r="H42" s="48"/>
      <c r="I42" s="48"/>
      <c r="J42" s="78">
        <v>40106</v>
      </c>
      <c r="K42" s="104">
        <v>39304</v>
      </c>
      <c r="L42" s="169" t="s">
        <v>152</v>
      </c>
      <c r="M42"/>
    </row>
    <row r="43" spans="1:13" ht="15" customHeight="1" x14ac:dyDescent="0.3">
      <c r="A43" s="36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166"/>
      <c r="M43"/>
    </row>
    <row r="44" spans="1:13" ht="15" customHeight="1" x14ac:dyDescent="0.3">
      <c r="A44" s="36"/>
      <c r="B44" s="143" t="s">
        <v>301</v>
      </c>
      <c r="C44" s="52"/>
      <c r="D44" s="52"/>
      <c r="E44" s="52"/>
      <c r="F44" s="52"/>
      <c r="G44" s="52"/>
      <c r="H44" s="52"/>
      <c r="I44" s="52"/>
      <c r="J44" s="52"/>
      <c r="K44" s="52"/>
      <c r="L44" s="166"/>
      <c r="M44"/>
    </row>
    <row r="45" spans="1:13" ht="15" customHeight="1" x14ac:dyDescent="0.3">
      <c r="A45" s="36"/>
      <c r="B45" s="135" t="s">
        <v>259</v>
      </c>
      <c r="C45" s="135" t="s">
        <v>260</v>
      </c>
      <c r="D45" s="84" t="s">
        <v>261</v>
      </c>
      <c r="E45" s="84"/>
      <c r="F45" s="84"/>
      <c r="G45" s="84"/>
      <c r="H45" s="84"/>
      <c r="I45" s="84"/>
      <c r="J45" s="153" t="s">
        <v>271</v>
      </c>
      <c r="K45" s="149" t="s">
        <v>272</v>
      </c>
      <c r="L45" s="167" t="s">
        <v>273</v>
      </c>
      <c r="M45"/>
    </row>
    <row r="46" spans="1:13" ht="15" customHeight="1" x14ac:dyDescent="0.3">
      <c r="A46" s="36"/>
      <c r="B46" s="154" t="s">
        <v>302</v>
      </c>
      <c r="C46" s="154" t="s">
        <v>302</v>
      </c>
      <c r="D46" s="155" t="s">
        <v>303</v>
      </c>
      <c r="E46" s="74"/>
      <c r="F46" s="47"/>
      <c r="G46" s="47"/>
      <c r="H46" s="47"/>
      <c r="I46" s="47"/>
      <c r="J46" s="75">
        <v>70456</v>
      </c>
      <c r="K46" s="163" t="s">
        <v>302</v>
      </c>
      <c r="L46" s="168" t="s">
        <v>304</v>
      </c>
      <c r="M46"/>
    </row>
    <row r="47" spans="1:13" ht="15" customHeight="1" x14ac:dyDescent="0.3">
      <c r="A47" s="36"/>
      <c r="B47" s="158" t="s">
        <v>302</v>
      </c>
      <c r="C47" s="158" t="s">
        <v>302</v>
      </c>
      <c r="D47" s="160" t="s">
        <v>305</v>
      </c>
      <c r="E47" s="77"/>
      <c r="F47" s="48"/>
      <c r="G47" s="48"/>
      <c r="H47" s="48"/>
      <c r="I47" s="48"/>
      <c r="J47" s="78">
        <v>37938</v>
      </c>
      <c r="K47" s="66" t="s">
        <v>302</v>
      </c>
      <c r="L47" s="169" t="s">
        <v>306</v>
      </c>
      <c r="M47"/>
    </row>
    <row r="48" spans="1:13" ht="15" customHeight="1" x14ac:dyDescent="0.3">
      <c r="A48" s="36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166"/>
      <c r="M48"/>
    </row>
    <row r="49" spans="1:13" ht="15" customHeight="1" x14ac:dyDescent="0.3">
      <c r="A49" s="36"/>
      <c r="B49" s="143" t="s">
        <v>230</v>
      </c>
      <c r="C49" s="52"/>
      <c r="D49" s="52"/>
      <c r="E49" s="52"/>
      <c r="F49" s="52"/>
      <c r="G49" s="52"/>
      <c r="H49" s="52"/>
      <c r="I49" s="52"/>
      <c r="J49" s="52"/>
      <c r="K49" s="52"/>
      <c r="L49" s="166"/>
      <c r="M49"/>
    </row>
    <row r="50" spans="1:13" ht="15" customHeight="1" x14ac:dyDescent="0.3">
      <c r="A50" s="36"/>
      <c r="B50" s="135" t="s">
        <v>259</v>
      </c>
      <c r="C50" s="135" t="s">
        <v>260</v>
      </c>
      <c r="D50" s="84" t="s">
        <v>261</v>
      </c>
      <c r="E50" s="84"/>
      <c r="F50" s="84"/>
      <c r="G50" s="84"/>
      <c r="H50" s="84"/>
      <c r="I50" s="84"/>
      <c r="J50" s="153" t="s">
        <v>271</v>
      </c>
      <c r="K50" s="149" t="s">
        <v>272</v>
      </c>
      <c r="L50" s="167" t="s">
        <v>273</v>
      </c>
      <c r="M50"/>
    </row>
    <row r="51" spans="1:13" ht="15" customHeight="1" x14ac:dyDescent="0.3">
      <c r="A51" s="36"/>
      <c r="B51" s="154" t="s">
        <v>302</v>
      </c>
      <c r="C51" s="154" t="s">
        <v>302</v>
      </c>
      <c r="D51" s="155" t="s">
        <v>307</v>
      </c>
      <c r="E51" s="74"/>
      <c r="F51" s="47"/>
      <c r="G51" s="47"/>
      <c r="H51" s="47"/>
      <c r="I51" s="47"/>
      <c r="J51" s="75">
        <v>390</v>
      </c>
      <c r="K51" s="163" t="s">
        <v>302</v>
      </c>
      <c r="L51" s="170" t="s">
        <v>308</v>
      </c>
      <c r="M51"/>
    </row>
    <row r="52" spans="1:13" ht="15" customHeight="1" x14ac:dyDescent="0.3">
      <c r="A52" s="36"/>
      <c r="B52" s="158" t="s">
        <v>302</v>
      </c>
      <c r="C52" s="158" t="s">
        <v>302</v>
      </c>
      <c r="D52" s="160" t="s">
        <v>309</v>
      </c>
      <c r="E52" s="77"/>
      <c r="F52" s="48"/>
      <c r="G52" s="48"/>
      <c r="H52" s="48"/>
      <c r="I52" s="48"/>
      <c r="J52" s="78">
        <v>260</v>
      </c>
      <c r="K52" s="66" t="s">
        <v>302</v>
      </c>
      <c r="L52" s="169" t="s">
        <v>308</v>
      </c>
      <c r="M52"/>
    </row>
    <row r="53" spans="1:13" ht="15" customHeight="1" x14ac:dyDescent="0.3">
      <c r="A53" s="36"/>
      <c r="B53" s="164" t="s">
        <v>548</v>
      </c>
      <c r="C53" s="165" t="s">
        <v>310</v>
      </c>
      <c r="D53" s="84" t="s">
        <v>311</v>
      </c>
      <c r="E53" s="49"/>
      <c r="F53" s="49"/>
      <c r="G53" s="49"/>
      <c r="H53" s="49"/>
      <c r="I53" s="60"/>
      <c r="J53" s="109">
        <v>-3252</v>
      </c>
      <c r="K53" s="81" t="s">
        <v>302</v>
      </c>
      <c r="L53" s="171" t="s">
        <v>308</v>
      </c>
      <c r="M53"/>
    </row>
    <row r="54" spans="1:13" ht="15" customHeight="1" x14ac:dyDescent="0.3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27"/>
      <c r="L54" s="31"/>
      <c r="M54"/>
    </row>
    <row r="55" spans="1:13" ht="15" thickBot="1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4"/>
    </row>
    <row r="56" spans="1:13" x14ac:dyDescent="0.3">
      <c r="A56"/>
      <c r="B56"/>
      <c r="C56"/>
      <c r="D56"/>
      <c r="E56"/>
      <c r="F56"/>
      <c r="G56"/>
      <c r="H56"/>
      <c r="I56"/>
      <c r="J56"/>
      <c r="K56"/>
      <c r="L56"/>
    </row>
    <row r="57" spans="1:13" x14ac:dyDescent="0.3">
      <c r="A57"/>
      <c r="B57"/>
      <c r="C57"/>
      <c r="D57"/>
      <c r="E57"/>
      <c r="F57"/>
      <c r="G57"/>
      <c r="H57"/>
      <c r="I57"/>
      <c r="J57"/>
      <c r="K57"/>
      <c r="L57"/>
    </row>
    <row r="58" spans="1:13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3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3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3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3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3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3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3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3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3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3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3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3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3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3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3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3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3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3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3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3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3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3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3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3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3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3">
      <c r="A85"/>
      <c r="B85"/>
      <c r="C85"/>
      <c r="D85"/>
      <c r="E85"/>
      <c r="F85"/>
      <c r="G85"/>
      <c r="H85"/>
      <c r="I85"/>
      <c r="J85"/>
      <c r="K85"/>
      <c r="L85"/>
    </row>
  </sheetData>
  <mergeCells count="1">
    <mergeCell ref="K1:L1"/>
  </mergeCells>
  <conditionalFormatting sqref="B1">
    <cfRule type="cellIs" dxfId="53" priority="1" operator="equal">
      <formula>"Incomplete"</formula>
    </cfRule>
    <cfRule type="cellIs" dxfId="52" priority="2" operator="equal">
      <formula>"Flag for Review"</formula>
    </cfRule>
    <cfRule type="cellIs" dxfId="51" priority="3" operator="equal">
      <formula>"Finished"</formula>
    </cfRule>
  </conditionalFormatting>
  <dataValidations count="1">
    <dataValidation type="list" allowBlank="1" showInputMessage="1" showErrorMessage="1" sqref="B1" xr:uid="{00000000-0002-0000-0C00-000000000000}">
      <formula1>"Finished, Flag for Review, Incomplete"</formula1>
    </dataValidation>
  </dataValidations>
  <hyperlinks>
    <hyperlink ref="K1" location="'Point Grid'!A8" display="Return to Point Grid" xr:uid="{00000000-0004-0000-0C00-000000000000}"/>
    <hyperlink ref="K1:L1" location="'Point Grid'!A1" display="Return to Point Grid" xr:uid="{00000000-0004-0000-0C00-000001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9"/>
  <dimension ref="A1:AC89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8" width="9.44140625" style="29" customWidth="1"/>
    <col min="9" max="9" width="9.33203125" style="29" customWidth="1"/>
    <col min="10" max="10" width="14.6640625" style="29" customWidth="1"/>
    <col min="11" max="11" width="9.44140625" style="29" customWidth="1"/>
    <col min="12" max="12" width="10.6640625" style="29" customWidth="1"/>
    <col min="30" max="16384" width="9.109375" style="29"/>
  </cols>
  <sheetData>
    <row r="1" spans="1:11" ht="15" customHeight="1" x14ac:dyDescent="0.3">
      <c r="A1" s="7">
        <v>12</v>
      </c>
      <c r="B1" s="41" t="s">
        <v>12</v>
      </c>
      <c r="C1" s="28"/>
      <c r="D1" s="28"/>
      <c r="E1" s="28"/>
      <c r="F1" s="28"/>
      <c r="G1" s="28"/>
      <c r="H1" s="28"/>
      <c r="I1" s="28"/>
      <c r="J1" s="197" t="s">
        <v>30</v>
      </c>
      <c r="K1" s="199"/>
    </row>
    <row r="2" spans="1:11" ht="15" customHeight="1" x14ac:dyDescent="0.3">
      <c r="A2" s="30"/>
      <c r="B2" s="27"/>
      <c r="C2" s="27"/>
      <c r="D2" s="27"/>
      <c r="E2" s="27"/>
      <c r="F2" s="27"/>
      <c r="G2" s="27"/>
      <c r="H2" s="27"/>
      <c r="I2" s="27"/>
      <c r="J2" s="27"/>
      <c r="K2" s="31"/>
    </row>
    <row r="3" spans="1:11" ht="15" customHeight="1" x14ac:dyDescent="0.3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31"/>
    </row>
    <row r="4" spans="1:11" ht="15" customHeight="1" x14ac:dyDescent="0.3">
      <c r="A4" s="9">
        <f>INDEX('Point Grid'!B:B,MATCH($A$1,'Point Grid'!A:A,0))</f>
        <v>1.25</v>
      </c>
      <c r="B4" s="27"/>
      <c r="C4" s="27"/>
      <c r="D4" s="27"/>
      <c r="E4" s="27"/>
      <c r="F4" s="27"/>
      <c r="G4" s="27"/>
      <c r="H4" s="27"/>
      <c r="I4" s="27"/>
      <c r="J4" s="27"/>
      <c r="K4" s="31"/>
    </row>
    <row r="5" spans="1:11" ht="15" customHeight="1" x14ac:dyDescent="0.3">
      <c r="A5" s="30"/>
      <c r="B5" s="27"/>
      <c r="C5" s="27"/>
      <c r="D5" s="27"/>
      <c r="E5" s="27"/>
      <c r="F5" s="27"/>
      <c r="G5" s="27"/>
      <c r="H5" s="27"/>
      <c r="I5" s="27"/>
      <c r="J5" s="27"/>
      <c r="K5" s="31"/>
    </row>
    <row r="6" spans="1:11" ht="15" customHeight="1" x14ac:dyDescent="0.3">
      <c r="A6" s="35" t="s">
        <v>2</v>
      </c>
      <c r="B6" s="27" t="s">
        <v>313</v>
      </c>
      <c r="C6" s="27"/>
      <c r="D6" s="27"/>
      <c r="E6" s="27"/>
      <c r="F6" s="27"/>
      <c r="G6" s="27"/>
      <c r="H6" s="27"/>
      <c r="I6" s="27"/>
      <c r="J6" s="27"/>
      <c r="K6" s="31"/>
    </row>
    <row r="7" spans="1:11" ht="15" customHeight="1" thickBot="1" x14ac:dyDescent="0.35">
      <c r="A7" s="9">
        <v>0.5</v>
      </c>
      <c r="B7" s="27"/>
      <c r="C7" s="27"/>
      <c r="D7" s="27"/>
      <c r="E7" s="27"/>
      <c r="F7" s="27"/>
      <c r="G7" s="27"/>
      <c r="H7" s="27"/>
      <c r="I7" s="27"/>
      <c r="J7" s="27"/>
      <c r="K7" s="31"/>
    </row>
    <row r="8" spans="1:11" ht="15" customHeight="1" thickBot="1" x14ac:dyDescent="0.35">
      <c r="A8" s="5"/>
      <c r="B8" s="36"/>
      <c r="C8" s="36"/>
      <c r="D8" s="36"/>
      <c r="E8" s="36"/>
      <c r="F8" s="36"/>
      <c r="G8" s="36"/>
      <c r="H8" s="36"/>
      <c r="I8" s="36"/>
      <c r="J8" s="179" t="s">
        <v>61</v>
      </c>
      <c r="K8" s="31"/>
    </row>
    <row r="9" spans="1:11" ht="15" customHeight="1" x14ac:dyDescent="0.3">
      <c r="A9" s="36"/>
      <c r="B9" s="173" t="s">
        <v>314</v>
      </c>
      <c r="C9" s="174"/>
      <c r="D9" s="47" t="s">
        <v>317</v>
      </c>
      <c r="E9" s="47"/>
      <c r="F9" s="47"/>
      <c r="G9" s="47"/>
      <c r="H9" s="47"/>
      <c r="I9" s="57"/>
      <c r="J9" s="95" t="s">
        <v>57</v>
      </c>
      <c r="K9" s="31"/>
    </row>
    <row r="10" spans="1:11" ht="15" customHeight="1" x14ac:dyDescent="0.3">
      <c r="A10" s="36"/>
      <c r="B10" s="175" t="s">
        <v>315</v>
      </c>
      <c r="C10" s="172"/>
      <c r="D10" s="27" t="s">
        <v>318</v>
      </c>
      <c r="E10" s="27"/>
      <c r="F10" s="27"/>
      <c r="G10" s="27"/>
      <c r="H10" s="27"/>
      <c r="I10" s="58"/>
      <c r="J10" s="176">
        <v>350</v>
      </c>
      <c r="K10" s="31"/>
    </row>
    <row r="11" spans="1:11" ht="15" customHeight="1" x14ac:dyDescent="0.3">
      <c r="A11" s="36"/>
      <c r="B11" s="177" t="s">
        <v>316</v>
      </c>
      <c r="C11" s="178"/>
      <c r="D11" s="48" t="s">
        <v>319</v>
      </c>
      <c r="E11" s="48"/>
      <c r="F11" s="48"/>
      <c r="G11" s="48"/>
      <c r="H11" s="48"/>
      <c r="I11" s="59"/>
      <c r="J11" s="96">
        <v>125</v>
      </c>
      <c r="K11" s="31"/>
    </row>
    <row r="12" spans="1:11" ht="15" customHeight="1" x14ac:dyDescent="0.3">
      <c r="A12" s="36"/>
      <c r="B12" s="27"/>
      <c r="C12" s="27"/>
      <c r="D12" s="27"/>
      <c r="E12" s="27"/>
      <c r="F12" s="27"/>
      <c r="G12" s="27"/>
      <c r="H12" s="27"/>
      <c r="I12" s="27"/>
      <c r="J12" s="27"/>
      <c r="K12" s="31"/>
    </row>
    <row r="13" spans="1:11" ht="15" customHeight="1" x14ac:dyDescent="0.3">
      <c r="A13" s="35" t="s">
        <v>3</v>
      </c>
      <c r="B13" s="27" t="s">
        <v>150</v>
      </c>
      <c r="C13" s="27"/>
      <c r="D13" s="27"/>
      <c r="E13" s="27"/>
      <c r="F13" s="27"/>
      <c r="G13" s="27"/>
      <c r="H13" s="27"/>
      <c r="I13" s="27"/>
      <c r="J13" s="27"/>
      <c r="K13" s="31"/>
    </row>
    <row r="14" spans="1:11" ht="15" customHeight="1" thickBot="1" x14ac:dyDescent="0.35">
      <c r="A14" s="9">
        <f>INDEX('Point Grid'!$C$8:$I$35,MATCH($A$1,'Point Grid'!$A$8:$A$35,0),MATCH(A13,'Point Grid'!$C$7:$I$7,0))</f>
        <v>0.25</v>
      </c>
      <c r="B14" s="27"/>
      <c r="C14" s="27"/>
      <c r="D14" s="27"/>
      <c r="E14" s="27"/>
      <c r="F14" s="27"/>
      <c r="G14" s="27"/>
      <c r="H14" s="27"/>
      <c r="I14" s="27"/>
      <c r="J14" s="27"/>
      <c r="K14" s="31"/>
    </row>
    <row r="15" spans="1:11" ht="15" customHeight="1" thickBot="1" x14ac:dyDescent="0.35">
      <c r="A15" s="5"/>
      <c r="B15" s="27"/>
      <c r="C15" s="106" t="s">
        <v>141</v>
      </c>
      <c r="D15" s="105">
        <v>850000</v>
      </c>
      <c r="E15" s="27"/>
      <c r="F15" s="107" t="s">
        <v>153</v>
      </c>
      <c r="G15" s="27"/>
      <c r="H15" s="27"/>
      <c r="I15" s="27"/>
      <c r="J15" s="27"/>
      <c r="K15" s="31"/>
    </row>
    <row r="16" spans="1:11" ht="15" customHeight="1" x14ac:dyDescent="0.3">
      <c r="A16" s="36"/>
      <c r="B16" s="27"/>
      <c r="C16" s="63" t="s">
        <v>142</v>
      </c>
      <c r="D16" s="104">
        <v>750000</v>
      </c>
      <c r="E16" s="27"/>
      <c r="F16" s="27"/>
      <c r="G16" s="27"/>
      <c r="H16" s="27"/>
      <c r="I16" s="27"/>
      <c r="J16" s="27"/>
      <c r="K16" s="31"/>
    </row>
    <row r="17" spans="1:11" ht="15" customHeight="1" x14ac:dyDescent="0.3">
      <c r="A17" s="36"/>
      <c r="B17" s="27"/>
      <c r="C17" s="27"/>
      <c r="D17" s="27"/>
      <c r="E17" s="27"/>
      <c r="F17" s="27"/>
      <c r="G17" s="27"/>
      <c r="H17" s="27"/>
      <c r="I17" s="27"/>
      <c r="J17" s="27"/>
      <c r="K17" s="31"/>
    </row>
    <row r="18" spans="1:11" ht="15" customHeight="1" x14ac:dyDescent="0.3">
      <c r="A18" s="35" t="s">
        <v>4</v>
      </c>
      <c r="B18" s="27" t="s">
        <v>151</v>
      </c>
      <c r="C18" s="27"/>
      <c r="D18" s="27"/>
      <c r="E18" s="27"/>
      <c r="F18" s="27"/>
      <c r="G18" s="27"/>
      <c r="H18" s="27"/>
      <c r="I18" s="27"/>
      <c r="J18" s="27"/>
      <c r="K18" s="31"/>
    </row>
    <row r="19" spans="1:11" ht="15" customHeight="1" thickBot="1" x14ac:dyDescent="0.35">
      <c r="A19" s="9">
        <f>INDEX('Point Grid'!$C$8:$I$35,MATCH($A$1,'Point Grid'!$A$8:$A$35,0),MATCH(A18,'Point Grid'!$C$7:$I$7,0))</f>
        <v>0.25</v>
      </c>
      <c r="B19" s="27" t="s">
        <v>144</v>
      </c>
      <c r="C19" s="27"/>
      <c r="D19" s="27"/>
      <c r="E19" s="27"/>
      <c r="F19" s="27"/>
      <c r="G19" s="27"/>
      <c r="H19" s="27"/>
      <c r="I19" s="27"/>
      <c r="J19" s="27"/>
      <c r="K19" s="31"/>
    </row>
    <row r="20" spans="1:11" ht="15" customHeight="1" thickBot="1" x14ac:dyDescent="0.35">
      <c r="A20" s="5"/>
      <c r="B20" s="27"/>
      <c r="C20" s="27"/>
      <c r="D20" s="27"/>
      <c r="E20" s="27"/>
      <c r="F20" s="27"/>
      <c r="G20" s="27"/>
      <c r="H20" s="27"/>
      <c r="I20" s="27"/>
      <c r="J20" s="27"/>
      <c r="K20" s="31"/>
    </row>
    <row r="21" spans="1:11" ht="15" customHeight="1" x14ac:dyDescent="0.3">
      <c r="A21" s="36"/>
      <c r="B21" s="27"/>
      <c r="C21" s="53" t="s">
        <v>145</v>
      </c>
      <c r="D21" s="49" t="s">
        <v>146</v>
      </c>
      <c r="E21" s="49"/>
      <c r="F21" s="60"/>
      <c r="G21" s="108" t="s">
        <v>149</v>
      </c>
      <c r="H21" s="27"/>
      <c r="I21" s="27"/>
      <c r="J21" s="27"/>
      <c r="K21" s="31"/>
    </row>
    <row r="22" spans="1:11" ht="15" customHeight="1" x14ac:dyDescent="0.3">
      <c r="A22" s="36"/>
      <c r="B22" s="27"/>
      <c r="C22" s="69">
        <v>2021</v>
      </c>
      <c r="D22" s="27" t="s">
        <v>143</v>
      </c>
      <c r="E22" s="52"/>
      <c r="F22" s="58"/>
      <c r="G22" s="103">
        <v>75000</v>
      </c>
      <c r="H22" s="27"/>
      <c r="I22" s="107" t="s">
        <v>153</v>
      </c>
      <c r="J22" s="27"/>
      <c r="K22" s="31"/>
    </row>
    <row r="23" spans="1:11" ht="15" customHeight="1" x14ac:dyDescent="0.3">
      <c r="A23" s="36"/>
      <c r="B23" s="27"/>
      <c r="C23" s="69">
        <v>2022</v>
      </c>
      <c r="D23" s="27" t="s">
        <v>147</v>
      </c>
      <c r="E23" s="27"/>
      <c r="F23" s="58"/>
      <c r="G23" s="103">
        <v>25000</v>
      </c>
      <c r="H23" s="27"/>
      <c r="I23" s="107" t="s">
        <v>154</v>
      </c>
      <c r="J23" s="27"/>
      <c r="K23" s="31"/>
    </row>
    <row r="24" spans="1:11" ht="15" customHeight="1" x14ac:dyDescent="0.3">
      <c r="A24" s="36"/>
      <c r="B24" s="27"/>
      <c r="C24" s="70">
        <v>2022</v>
      </c>
      <c r="D24" s="48" t="s">
        <v>148</v>
      </c>
      <c r="E24" s="48"/>
      <c r="F24" s="59"/>
      <c r="G24" s="104">
        <v>10000</v>
      </c>
      <c r="H24" s="27"/>
      <c r="I24" s="27"/>
      <c r="J24" s="27"/>
      <c r="K24" s="31"/>
    </row>
    <row r="25" spans="1:11" ht="15" customHeight="1" x14ac:dyDescent="0.3">
      <c r="A25" s="36"/>
      <c r="B25" s="27"/>
      <c r="C25" s="27"/>
      <c r="D25" s="27"/>
      <c r="E25" s="27"/>
      <c r="F25" s="27"/>
      <c r="G25" s="27"/>
      <c r="H25" s="27"/>
      <c r="I25" s="27"/>
      <c r="J25" s="27"/>
      <c r="K25" s="31"/>
    </row>
    <row r="26" spans="1:11" ht="15" customHeight="1" x14ac:dyDescent="0.3">
      <c r="A26" s="35" t="s">
        <v>5</v>
      </c>
      <c r="B26" s="27" t="s">
        <v>155</v>
      </c>
      <c r="C26" s="27"/>
      <c r="D26" s="40">
        <f>1000000</f>
        <v>1000000</v>
      </c>
      <c r="E26" s="27" t="s">
        <v>156</v>
      </c>
      <c r="F26" s="27"/>
      <c r="G26" s="27"/>
      <c r="H26" s="27"/>
      <c r="I26" s="27"/>
      <c r="J26" s="27"/>
      <c r="K26" s="31"/>
    </row>
    <row r="27" spans="1:11" ht="15" customHeight="1" thickBot="1" x14ac:dyDescent="0.35">
      <c r="A27" s="9">
        <f>INDEX('Point Grid'!$C$8:$I$35,MATCH($A$1,'Point Grid'!$A$8:$A$35,0),MATCH(A26,'Point Grid'!$C$7:$I$7,0))</f>
        <v>0.5</v>
      </c>
      <c r="B27" s="27"/>
      <c r="C27" s="27"/>
      <c r="D27" s="27"/>
      <c r="E27" s="27"/>
      <c r="F27" s="27"/>
      <c r="G27" s="27"/>
      <c r="H27" s="27"/>
      <c r="I27" s="27"/>
      <c r="J27" s="27"/>
      <c r="K27" s="31"/>
    </row>
    <row r="28" spans="1:11" ht="15" customHeight="1" thickBot="1" x14ac:dyDescent="0.35">
      <c r="A28" s="5"/>
      <c r="B28" s="27"/>
      <c r="C28" s="27"/>
      <c r="D28" s="27"/>
      <c r="E28" s="27"/>
      <c r="F28" s="27"/>
      <c r="G28" s="27"/>
      <c r="H28" s="27"/>
      <c r="I28" s="27"/>
      <c r="J28" s="27"/>
      <c r="K28" s="31"/>
    </row>
    <row r="29" spans="1:11" ht="15" customHeight="1" x14ac:dyDescent="0.3">
      <c r="A29" s="36"/>
      <c r="B29" s="27"/>
      <c r="C29" s="27"/>
      <c r="D29" s="27"/>
      <c r="E29" s="27"/>
      <c r="F29" s="27"/>
      <c r="G29" s="27"/>
      <c r="H29" s="27"/>
      <c r="I29" s="27"/>
      <c r="J29" s="27"/>
      <c r="K29" s="31"/>
    </row>
    <row r="30" spans="1:11" ht="15" customHeight="1" thickBot="1" x14ac:dyDescent="0.3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4"/>
    </row>
    <row r="31" spans="1:11" ht="15" customHeight="1" x14ac:dyDescent="0.3"/>
    <row r="32" spans="1:11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</sheetData>
  <mergeCells count="1">
    <mergeCell ref="J1:K1"/>
  </mergeCells>
  <conditionalFormatting sqref="B1">
    <cfRule type="cellIs" dxfId="50" priority="1" operator="equal">
      <formula>"Incomplete"</formula>
    </cfRule>
    <cfRule type="cellIs" dxfId="49" priority="2" operator="equal">
      <formula>"Flag for Review"</formula>
    </cfRule>
    <cfRule type="cellIs" dxfId="48" priority="3" operator="equal">
      <formula>"Finished"</formula>
    </cfRule>
  </conditionalFormatting>
  <dataValidations count="1">
    <dataValidation type="list" allowBlank="1" showInputMessage="1" showErrorMessage="1" sqref="B1" xr:uid="{00000000-0002-0000-0D00-000000000000}">
      <formula1>"Finished, Flag for Review, Incomplete"</formula1>
    </dataValidation>
  </dataValidations>
  <hyperlinks>
    <hyperlink ref="J1" location="'Point Grid'!A8" display="Return to Point Grid" xr:uid="{00000000-0004-0000-0D00-000000000000}"/>
    <hyperlink ref="J1:K1" location="'Point Grid'!A1" display="Return to Point Grid" xr:uid="{00000000-0004-0000-0D00-000001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8"/>
  <dimension ref="A1:AB120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9" width="9.44140625" style="29" customWidth="1"/>
    <col min="10" max="10" width="10.6640625" style="29" customWidth="1"/>
    <col min="29" max="16384" width="9.109375" style="29"/>
  </cols>
  <sheetData>
    <row r="1" spans="1:9" ht="15" customHeight="1" x14ac:dyDescent="0.3">
      <c r="A1" s="7">
        <v>13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ht="15" customHeight="1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9" ht="15" customHeight="1" x14ac:dyDescent="0.3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ht="15" customHeight="1" x14ac:dyDescent="0.3">
      <c r="A4" s="9">
        <f>INDEX('Point Grid'!B:B,MATCH($A$1,'Point Grid'!A:A,0))</f>
        <v>1.5</v>
      </c>
      <c r="B4" s="27"/>
      <c r="C4" s="27"/>
      <c r="D4" s="27"/>
      <c r="E4" s="27"/>
      <c r="F4" s="27"/>
      <c r="G4" s="27"/>
      <c r="H4" s="27"/>
      <c r="I4" s="31"/>
    </row>
    <row r="5" spans="1:9" ht="15" customHeight="1" x14ac:dyDescent="0.3">
      <c r="A5" s="30"/>
      <c r="B5" s="27"/>
      <c r="C5" s="27"/>
      <c r="D5" s="27"/>
      <c r="E5" s="27"/>
      <c r="F5" s="27"/>
      <c r="G5" s="27"/>
      <c r="H5" s="27"/>
      <c r="I5" s="31"/>
    </row>
    <row r="6" spans="1:9" ht="15" customHeight="1" x14ac:dyDescent="0.3">
      <c r="A6" s="35" t="s">
        <v>2</v>
      </c>
      <c r="B6" s="27" t="s">
        <v>327</v>
      </c>
      <c r="C6" s="27"/>
      <c r="D6" s="27"/>
      <c r="E6" s="27"/>
      <c r="F6" s="27"/>
      <c r="G6" s="27"/>
      <c r="H6" s="27"/>
      <c r="I6" s="31"/>
    </row>
    <row r="7" spans="1:9" ht="15" customHeight="1" thickBot="1" x14ac:dyDescent="0.35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31"/>
    </row>
    <row r="8" spans="1:9" ht="15" customHeight="1" thickBot="1" x14ac:dyDescent="0.35">
      <c r="A8" s="5"/>
      <c r="B8" s="27"/>
      <c r="C8" s="27"/>
      <c r="D8" s="27"/>
      <c r="E8" s="27"/>
      <c r="F8" s="27"/>
      <c r="G8" s="27"/>
      <c r="H8" s="27"/>
      <c r="I8" s="31"/>
    </row>
    <row r="9" spans="1:9" ht="15" customHeight="1" x14ac:dyDescent="0.3">
      <c r="A9" s="36"/>
      <c r="B9" s="27"/>
      <c r="C9" s="27"/>
      <c r="D9" s="27"/>
      <c r="E9" s="27"/>
      <c r="F9" s="27"/>
      <c r="G9" s="27"/>
      <c r="H9" s="27"/>
      <c r="I9" s="31"/>
    </row>
    <row r="10" spans="1:9" ht="15" customHeight="1" x14ac:dyDescent="0.3">
      <c r="A10" s="35" t="s">
        <v>3</v>
      </c>
      <c r="B10" s="27" t="s">
        <v>331</v>
      </c>
      <c r="C10" s="27"/>
      <c r="D10" s="27"/>
      <c r="E10" s="27"/>
      <c r="F10" s="27"/>
      <c r="G10" s="27"/>
      <c r="H10" s="27"/>
      <c r="I10" s="31"/>
    </row>
    <row r="11" spans="1:9" ht="15" customHeight="1" thickBot="1" x14ac:dyDescent="0.35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27"/>
      <c r="I11" s="31"/>
    </row>
    <row r="12" spans="1:9" ht="15" customHeight="1" thickBot="1" x14ac:dyDescent="0.35">
      <c r="A12" s="5"/>
      <c r="B12" s="27"/>
      <c r="C12" s="27"/>
      <c r="D12" s="27"/>
      <c r="E12" s="27"/>
      <c r="F12" s="27"/>
      <c r="G12" s="27"/>
      <c r="H12" s="27"/>
      <c r="I12" s="31"/>
    </row>
    <row r="13" spans="1:9" ht="15" customHeight="1" x14ac:dyDescent="0.3">
      <c r="A13" s="27"/>
      <c r="B13" s="27"/>
      <c r="C13" s="27"/>
      <c r="D13" s="27"/>
      <c r="E13" s="27"/>
      <c r="F13" s="27"/>
      <c r="G13" s="27"/>
      <c r="H13" s="27"/>
      <c r="I13" s="31"/>
    </row>
    <row r="14" spans="1:9" ht="15" customHeight="1" x14ac:dyDescent="0.3">
      <c r="A14" s="35" t="s">
        <v>4</v>
      </c>
      <c r="B14" s="27" t="s">
        <v>324</v>
      </c>
      <c r="C14" s="27"/>
      <c r="D14" s="27"/>
      <c r="E14" s="27"/>
      <c r="F14" s="27"/>
      <c r="G14" s="27"/>
      <c r="H14" s="27"/>
      <c r="I14" s="31"/>
    </row>
    <row r="15" spans="1:9" ht="15" customHeight="1" thickBot="1" x14ac:dyDescent="0.35">
      <c r="A15" s="9">
        <f>INDEX('Point Grid'!$C$8:$I$35,MATCH($A$1,'Point Grid'!$A$8:$A$35,0),MATCH(A14,'Point Grid'!$C$7:$I$7,0))</f>
        <v>0.5</v>
      </c>
      <c r="B15" s="27" t="s">
        <v>325</v>
      </c>
      <c r="C15" s="27"/>
      <c r="D15" s="27"/>
      <c r="E15" s="27"/>
      <c r="F15" s="27"/>
      <c r="G15" s="27"/>
      <c r="H15" s="27"/>
      <c r="I15" s="31"/>
    </row>
    <row r="16" spans="1:9" ht="15" customHeight="1" thickBot="1" x14ac:dyDescent="0.35">
      <c r="A16" s="5"/>
      <c r="B16" s="27"/>
      <c r="C16" s="27"/>
      <c r="D16" s="27"/>
      <c r="E16" s="27"/>
      <c r="F16" s="27"/>
      <c r="G16" s="27"/>
      <c r="H16" s="27"/>
      <c r="I16" s="31"/>
    </row>
    <row r="17" spans="1:9" ht="15" customHeight="1" x14ac:dyDescent="0.3">
      <c r="A17" s="30"/>
      <c r="B17" s="27"/>
      <c r="C17" s="27"/>
      <c r="D17" s="27"/>
      <c r="E17" s="27"/>
      <c r="F17" s="27"/>
      <c r="G17" s="27"/>
      <c r="H17" s="27"/>
      <c r="I17" s="31"/>
    </row>
    <row r="18" spans="1:9" ht="15" customHeight="1" thickBot="1" x14ac:dyDescent="0.35">
      <c r="A18" s="32"/>
      <c r="B18" s="33"/>
      <c r="C18" s="33"/>
      <c r="D18" s="33"/>
      <c r="E18" s="33"/>
      <c r="F18" s="33"/>
      <c r="G18" s="33"/>
      <c r="H18" s="33"/>
      <c r="I18" s="34"/>
    </row>
    <row r="19" spans="1:9" ht="15" customHeight="1" x14ac:dyDescent="0.3"/>
    <row r="20" spans="1:9" ht="15" customHeight="1" x14ac:dyDescent="0.3"/>
    <row r="21" spans="1:9" ht="15" customHeight="1" x14ac:dyDescent="0.3"/>
    <row r="22" spans="1:9" ht="15" customHeight="1" x14ac:dyDescent="0.3"/>
    <row r="23" spans="1:9" ht="15" customHeight="1" x14ac:dyDescent="0.3"/>
    <row r="24" spans="1:9" ht="15" customHeight="1" x14ac:dyDescent="0.3"/>
    <row r="25" spans="1:9" ht="15" customHeight="1" x14ac:dyDescent="0.3"/>
    <row r="26" spans="1:9" ht="15" customHeight="1" x14ac:dyDescent="0.3"/>
    <row r="27" spans="1:9" ht="15" customHeight="1" x14ac:dyDescent="0.3"/>
    <row r="28" spans="1:9" ht="15" customHeight="1" x14ac:dyDescent="0.3"/>
    <row r="29" spans="1:9" ht="15" customHeight="1" x14ac:dyDescent="0.3"/>
    <row r="30" spans="1:9" ht="15" customHeight="1" x14ac:dyDescent="0.3"/>
    <row r="31" spans="1:9" ht="15" customHeight="1" x14ac:dyDescent="0.3"/>
    <row r="32" spans="1:9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</sheetData>
  <mergeCells count="1">
    <mergeCell ref="H1:I1"/>
  </mergeCells>
  <conditionalFormatting sqref="B1">
    <cfRule type="cellIs" dxfId="47" priority="1" operator="equal">
      <formula>"Incomplete"</formula>
    </cfRule>
    <cfRule type="cellIs" dxfId="46" priority="2" operator="equal">
      <formula>"Flag for Review"</formula>
    </cfRule>
    <cfRule type="cellIs" dxfId="45" priority="3" operator="equal">
      <formula>"Finished"</formula>
    </cfRule>
  </conditionalFormatting>
  <dataValidations count="1">
    <dataValidation type="list" allowBlank="1" showInputMessage="1" showErrorMessage="1" sqref="B1" xr:uid="{00000000-0002-0000-0E00-000000000000}">
      <formula1>"Finished, Flag for Review, Incomplete"</formula1>
    </dataValidation>
  </dataValidations>
  <hyperlinks>
    <hyperlink ref="H1" location="'Point Grid'!A8" display="Return to Point Grid" xr:uid="{00000000-0004-0000-0E00-000000000000}"/>
    <hyperlink ref="H1:I1" location="'Point Grid'!A1" display="Return to Point Grid" xr:uid="{00000000-0004-0000-0E00-000001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7"/>
  <dimension ref="A1:AK110"/>
  <sheetViews>
    <sheetView workbookViewId="0"/>
  </sheetViews>
  <sheetFormatPr defaultColWidth="9.109375" defaultRowHeight="14.4" x14ac:dyDescent="0.3"/>
  <cols>
    <col min="1" max="1" width="8.6640625" style="29" customWidth="1"/>
    <col min="2" max="10" width="9.109375" style="29" customWidth="1"/>
    <col min="11" max="11" width="15" style="29" customWidth="1"/>
    <col min="12" max="12" width="5" style="29" customWidth="1"/>
    <col min="13" max="13" width="9.109375" style="29"/>
    <col min="38" max="16384" width="9.109375" style="29"/>
  </cols>
  <sheetData>
    <row r="1" spans="1:12" ht="15" customHeight="1" x14ac:dyDescent="0.3">
      <c r="A1" s="7">
        <v>14</v>
      </c>
      <c r="B1" s="41" t="s">
        <v>12</v>
      </c>
      <c r="C1" s="28"/>
      <c r="D1" s="28"/>
      <c r="E1" s="28"/>
      <c r="F1" s="28"/>
      <c r="G1" s="28"/>
      <c r="H1" s="28"/>
      <c r="I1" s="28"/>
      <c r="J1" s="36"/>
      <c r="K1" s="197" t="s">
        <v>30</v>
      </c>
      <c r="L1" s="199"/>
    </row>
    <row r="2" spans="1:12" ht="15" customHeight="1" x14ac:dyDescent="0.3">
      <c r="A2" s="30"/>
      <c r="B2" s="27"/>
      <c r="C2" s="27"/>
      <c r="D2" s="27"/>
      <c r="E2" s="27"/>
      <c r="F2" s="27"/>
      <c r="G2" s="27"/>
      <c r="H2" s="27"/>
      <c r="I2" s="27"/>
      <c r="J2" s="36"/>
      <c r="K2" s="27"/>
      <c r="L2" s="31"/>
    </row>
    <row r="3" spans="1:12" ht="15" customHeight="1" x14ac:dyDescent="0.3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31"/>
    </row>
    <row r="4" spans="1:12" ht="15" customHeight="1" x14ac:dyDescent="0.3">
      <c r="A4" s="9">
        <f>INDEX('Point Grid'!B:B,MATCH($A$1,'Point Grid'!A:A,0))</f>
        <v>2.25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31"/>
    </row>
    <row r="5" spans="1:12" ht="15" customHeight="1" x14ac:dyDescent="0.3">
      <c r="A5" s="30"/>
      <c r="B5" s="27"/>
      <c r="C5" s="27"/>
      <c r="D5" s="27"/>
      <c r="E5" s="27"/>
      <c r="F5" s="27"/>
      <c r="G5" s="27"/>
      <c r="H5" s="27"/>
      <c r="I5" s="27"/>
      <c r="J5" s="27"/>
      <c r="K5" s="27"/>
      <c r="L5" s="31"/>
    </row>
    <row r="6" spans="1:12" ht="15" customHeight="1" x14ac:dyDescent="0.3">
      <c r="A6" s="35" t="s">
        <v>2</v>
      </c>
      <c r="B6" s="52" t="s">
        <v>339</v>
      </c>
      <c r="C6" s="52"/>
      <c r="D6" s="52"/>
      <c r="E6" s="52"/>
      <c r="F6" s="52"/>
      <c r="G6" s="52"/>
      <c r="H6" s="27"/>
      <c r="I6" s="52"/>
      <c r="J6" s="52"/>
      <c r="K6" s="181">
        <v>2027</v>
      </c>
      <c r="L6" s="31"/>
    </row>
    <row r="7" spans="1:12" ht="15" customHeight="1" thickBot="1" x14ac:dyDescent="0.35">
      <c r="A7" s="9">
        <f>INDEX('Point Grid'!$C$8:$I$35,MATCH($A$1,'Point Grid'!$A$8:$A$35,0),MATCH(A6,'Point Grid'!$C$7:$I$7,0))</f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31"/>
    </row>
    <row r="8" spans="1:12" ht="15" customHeight="1" thickBot="1" x14ac:dyDescent="0.35">
      <c r="A8" s="5"/>
      <c r="B8" s="183" t="s">
        <v>340</v>
      </c>
      <c r="C8" s="49"/>
      <c r="D8" s="182" t="s">
        <v>341</v>
      </c>
      <c r="E8" s="52"/>
      <c r="F8" s="52"/>
      <c r="G8" s="52"/>
      <c r="H8" s="52"/>
      <c r="I8" s="52"/>
      <c r="J8" s="52"/>
      <c r="K8" s="52"/>
      <c r="L8" s="31"/>
    </row>
    <row r="9" spans="1:12" ht="15" customHeight="1" x14ac:dyDescent="0.3">
      <c r="A9" s="36"/>
      <c r="B9" s="52"/>
      <c r="C9" s="52"/>
      <c r="D9" s="52"/>
      <c r="E9" s="52"/>
      <c r="F9" s="52"/>
      <c r="G9" s="52"/>
      <c r="H9" s="52"/>
      <c r="I9" s="52"/>
      <c r="J9" s="52"/>
      <c r="K9" s="52"/>
      <c r="L9" s="31"/>
    </row>
    <row r="10" spans="1:12" ht="15" customHeight="1" x14ac:dyDescent="0.3">
      <c r="A10" s="36"/>
      <c r="B10" s="73" t="s">
        <v>342</v>
      </c>
      <c r="C10" s="74"/>
      <c r="D10" s="105"/>
      <c r="E10" s="105">
        <v>40000</v>
      </c>
      <c r="F10" s="52"/>
      <c r="G10" s="52"/>
      <c r="H10" s="52"/>
      <c r="I10" s="52"/>
      <c r="J10" s="52"/>
      <c r="K10" s="52"/>
      <c r="L10" s="31"/>
    </row>
    <row r="11" spans="1:12" ht="15" customHeight="1" x14ac:dyDescent="0.3">
      <c r="A11" s="36"/>
      <c r="B11" s="76" t="s">
        <v>343</v>
      </c>
      <c r="C11" s="77"/>
      <c r="D11" s="104"/>
      <c r="E11" s="104">
        <v>160000</v>
      </c>
      <c r="F11" s="52"/>
      <c r="G11" s="52"/>
      <c r="H11" s="52"/>
      <c r="I11" s="52"/>
      <c r="J11" s="52"/>
      <c r="K11" s="52"/>
      <c r="L11" s="31"/>
    </row>
    <row r="12" spans="1:12" ht="15" customHeight="1" x14ac:dyDescent="0.3">
      <c r="A12" s="36"/>
      <c r="B12" s="89" t="s">
        <v>344</v>
      </c>
      <c r="C12" s="52"/>
      <c r="D12" s="103"/>
      <c r="E12" s="103">
        <v>50400</v>
      </c>
      <c r="F12" s="52"/>
      <c r="G12" s="52"/>
      <c r="H12" s="52"/>
      <c r="I12" s="52"/>
      <c r="J12" s="52"/>
      <c r="K12" s="52"/>
      <c r="L12" s="31"/>
    </row>
    <row r="13" spans="1:12" ht="15" customHeight="1" x14ac:dyDescent="0.3">
      <c r="A13" s="36"/>
      <c r="B13" s="76" t="s">
        <v>345</v>
      </c>
      <c r="C13" s="77"/>
      <c r="D13" s="104"/>
      <c r="E13" s="104">
        <v>206400</v>
      </c>
      <c r="F13" s="52"/>
      <c r="G13" s="52"/>
      <c r="H13" s="52"/>
      <c r="I13" s="52"/>
      <c r="J13" s="52"/>
      <c r="K13" s="52"/>
      <c r="L13" s="31"/>
    </row>
    <row r="14" spans="1:12" ht="15" customHeight="1" x14ac:dyDescent="0.3">
      <c r="A14" s="36"/>
      <c r="B14" s="89" t="s">
        <v>346</v>
      </c>
      <c r="C14" s="52"/>
      <c r="D14" s="103"/>
      <c r="E14" s="103">
        <v>60000</v>
      </c>
      <c r="F14" s="52"/>
      <c r="G14" s="52"/>
      <c r="H14" s="52"/>
      <c r="I14" s="52"/>
      <c r="J14" s="52"/>
      <c r="K14" s="52"/>
      <c r="L14" s="31"/>
    </row>
    <row r="15" spans="1:12" ht="15" customHeight="1" x14ac:dyDescent="0.3">
      <c r="A15" s="36"/>
      <c r="B15" s="76" t="s">
        <v>347</v>
      </c>
      <c r="C15" s="77"/>
      <c r="D15" s="104"/>
      <c r="E15" s="104">
        <v>38800</v>
      </c>
      <c r="F15" s="52"/>
      <c r="G15" s="52"/>
      <c r="H15" s="52"/>
      <c r="I15" s="52"/>
      <c r="J15" s="52"/>
      <c r="K15" s="52"/>
      <c r="L15" s="31"/>
    </row>
    <row r="16" spans="1:12" ht="15" customHeight="1" x14ac:dyDescent="0.3">
      <c r="A16" s="36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31"/>
    </row>
    <row r="17" spans="1:12" ht="15" customHeight="1" x14ac:dyDescent="0.3">
      <c r="A17" s="36"/>
      <c r="B17" s="73" t="s">
        <v>348</v>
      </c>
      <c r="C17" s="74"/>
      <c r="D17" s="105"/>
      <c r="E17" s="105">
        <v>20000</v>
      </c>
      <c r="F17" s="52"/>
      <c r="G17" s="52"/>
      <c r="H17" s="52"/>
      <c r="I17" s="52"/>
      <c r="J17" s="52"/>
      <c r="K17" s="52"/>
      <c r="L17" s="31"/>
    </row>
    <row r="18" spans="1:12" ht="15" customHeight="1" x14ac:dyDescent="0.3">
      <c r="A18" s="36"/>
      <c r="B18" s="76" t="s">
        <v>349</v>
      </c>
      <c r="C18" s="77"/>
      <c r="D18" s="104"/>
      <c r="E18" s="104">
        <v>100000</v>
      </c>
      <c r="F18" s="52"/>
      <c r="G18" s="52"/>
      <c r="H18" s="52"/>
      <c r="I18" s="52"/>
      <c r="J18" s="52"/>
      <c r="K18" s="52"/>
      <c r="L18" s="31"/>
    </row>
    <row r="19" spans="1:12" ht="15" customHeight="1" x14ac:dyDescent="0.3">
      <c r="A19" s="36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31"/>
    </row>
    <row r="20" spans="1:12" ht="15" customHeight="1" x14ac:dyDescent="0.3">
      <c r="A20" s="36"/>
      <c r="B20" s="83" t="s">
        <v>350</v>
      </c>
      <c r="C20" s="84"/>
      <c r="D20" s="84"/>
      <c r="E20" s="84"/>
      <c r="F20" s="84"/>
      <c r="G20" s="84"/>
      <c r="H20" s="109"/>
      <c r="I20" s="109">
        <v>10000</v>
      </c>
      <c r="J20" s="52"/>
      <c r="K20" s="52"/>
      <c r="L20" s="31"/>
    </row>
    <row r="21" spans="1:12" ht="15" customHeight="1" x14ac:dyDescent="0.3">
      <c r="A21" s="36"/>
      <c r="B21" s="27"/>
      <c r="C21" s="27"/>
      <c r="D21" s="27"/>
      <c r="E21" s="27"/>
      <c r="F21" s="27"/>
      <c r="G21" s="27"/>
      <c r="H21" s="27"/>
      <c r="I21" s="27"/>
      <c r="J21" s="27"/>
      <c r="K21" s="52"/>
      <c r="L21" s="31"/>
    </row>
    <row r="22" spans="1:12" ht="15" customHeight="1" x14ac:dyDescent="0.3">
      <c r="A22" s="36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31"/>
    </row>
    <row r="23" spans="1:12" ht="15" customHeight="1" x14ac:dyDescent="0.3">
      <c r="A23" s="36"/>
      <c r="B23" s="143" t="s">
        <v>351</v>
      </c>
      <c r="C23" s="52"/>
      <c r="D23" s="52"/>
      <c r="E23" s="52"/>
      <c r="F23" s="52"/>
      <c r="G23" s="52"/>
      <c r="H23" s="52"/>
      <c r="I23" s="52"/>
      <c r="J23" s="52"/>
      <c r="K23" s="52"/>
      <c r="L23" s="31"/>
    </row>
    <row r="24" spans="1:12" ht="15" customHeight="1" x14ac:dyDescent="0.3">
      <c r="A24" s="36"/>
      <c r="B24" s="144" t="s">
        <v>352</v>
      </c>
      <c r="C24" s="84" t="s">
        <v>353</v>
      </c>
      <c r="D24" s="84"/>
      <c r="E24" s="84"/>
      <c r="F24" s="84"/>
      <c r="G24" s="84"/>
      <c r="H24" s="84"/>
      <c r="I24" s="84"/>
      <c r="J24" s="109"/>
      <c r="K24" s="52"/>
      <c r="L24" s="31"/>
    </row>
    <row r="25" spans="1:12" ht="15" customHeight="1" x14ac:dyDescent="0.3">
      <c r="A25" s="36"/>
      <c r="B25" s="139" t="s">
        <v>182</v>
      </c>
      <c r="C25" s="52" t="s">
        <v>354</v>
      </c>
      <c r="D25" s="52"/>
      <c r="E25" s="52"/>
      <c r="F25" s="52"/>
      <c r="G25" s="52"/>
      <c r="H25" s="52"/>
      <c r="I25" s="52"/>
      <c r="J25" s="103"/>
      <c r="K25" s="52"/>
      <c r="L25" s="31"/>
    </row>
    <row r="26" spans="1:12" ht="15" customHeight="1" x14ac:dyDescent="0.3">
      <c r="A26" s="36"/>
      <c r="B26" s="139" t="s">
        <v>355</v>
      </c>
      <c r="C26" s="52" t="s">
        <v>356</v>
      </c>
      <c r="D26" s="52"/>
      <c r="E26" s="52"/>
      <c r="F26" s="52"/>
      <c r="G26" s="52"/>
      <c r="H26" s="52"/>
      <c r="I26" s="52"/>
      <c r="J26" s="103"/>
      <c r="K26" s="52"/>
      <c r="L26" s="31"/>
    </row>
    <row r="27" spans="1:12" ht="15" customHeight="1" x14ac:dyDescent="0.3">
      <c r="A27" s="36"/>
      <c r="B27" s="78" t="s">
        <v>357</v>
      </c>
      <c r="C27" s="77" t="s">
        <v>358</v>
      </c>
      <c r="D27" s="77"/>
      <c r="E27" s="77"/>
      <c r="F27" s="77"/>
      <c r="G27" s="77"/>
      <c r="H27" s="77"/>
      <c r="I27" s="77"/>
      <c r="J27" s="104"/>
      <c r="K27" s="52"/>
      <c r="L27" s="31"/>
    </row>
    <row r="28" spans="1:12" ht="15" customHeight="1" x14ac:dyDescent="0.3">
      <c r="A28" s="36"/>
      <c r="B28" s="139" t="s">
        <v>359</v>
      </c>
      <c r="C28" s="52" t="s">
        <v>360</v>
      </c>
      <c r="D28" s="52"/>
      <c r="E28" s="52"/>
      <c r="F28" s="52"/>
      <c r="G28" s="52"/>
      <c r="H28" s="52"/>
      <c r="I28" s="52"/>
      <c r="J28" s="103"/>
      <c r="K28" s="52"/>
      <c r="L28" s="31"/>
    </row>
    <row r="29" spans="1:12" ht="15" customHeight="1" x14ac:dyDescent="0.3">
      <c r="A29" s="36"/>
      <c r="B29" s="78" t="s">
        <v>361</v>
      </c>
      <c r="C29" s="77" t="s">
        <v>183</v>
      </c>
      <c r="D29" s="77"/>
      <c r="E29" s="77"/>
      <c r="F29" s="77"/>
      <c r="G29" s="77"/>
      <c r="H29" s="77"/>
      <c r="I29" s="77"/>
      <c r="J29" s="104"/>
      <c r="K29" s="52"/>
      <c r="L29" s="31"/>
    </row>
    <row r="30" spans="1:12" ht="15" customHeight="1" x14ac:dyDescent="0.3">
      <c r="A30" s="3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31"/>
    </row>
    <row r="31" spans="1:12" ht="15" customHeight="1" x14ac:dyDescent="0.3">
      <c r="A31" s="35" t="s">
        <v>3</v>
      </c>
      <c r="B31" s="27" t="s">
        <v>184</v>
      </c>
      <c r="C31" s="27"/>
      <c r="D31" s="27"/>
      <c r="E31" s="27"/>
      <c r="F31" s="27"/>
      <c r="G31" s="27"/>
      <c r="H31" s="27"/>
      <c r="I31" s="27"/>
      <c r="J31" s="27"/>
      <c r="K31" s="27"/>
      <c r="L31" s="31"/>
    </row>
    <row r="32" spans="1:12" ht="15" customHeight="1" thickBot="1" x14ac:dyDescent="0.35">
      <c r="A32" s="9">
        <f>INDEX('Point Grid'!$C$8:$I$35,MATCH($A$1,'Point Grid'!$A$8:$A$35,0),MATCH(A31,'Point Grid'!$C$7:$I$7,0))</f>
        <v>0.5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31"/>
    </row>
    <row r="33" spans="1:12" ht="15" customHeight="1" thickBot="1" x14ac:dyDescent="0.35">
      <c r="A33" s="5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31"/>
    </row>
    <row r="34" spans="1:12" ht="15" customHeight="1" x14ac:dyDescent="0.3">
      <c r="A34" s="30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31"/>
    </row>
    <row r="35" spans="1:12" ht="15" customHeight="1" x14ac:dyDescent="0.3">
      <c r="A35" s="35" t="s">
        <v>4</v>
      </c>
      <c r="B35" s="27" t="s">
        <v>185</v>
      </c>
      <c r="C35" s="27"/>
      <c r="D35" s="27"/>
      <c r="E35" s="27"/>
      <c r="F35" s="27"/>
      <c r="G35" s="27"/>
      <c r="H35" s="27"/>
      <c r="I35" s="27"/>
      <c r="J35" s="27"/>
      <c r="K35" s="27"/>
      <c r="L35" s="31"/>
    </row>
    <row r="36" spans="1:12" ht="15" customHeight="1" thickBot="1" x14ac:dyDescent="0.35">
      <c r="A36" s="9">
        <f>INDEX('Point Grid'!$C$8:$I$35,MATCH($A$1,'Point Grid'!$A$8:$A$35,0),MATCH(A35,'Point Grid'!$C$7:$I$7,0))</f>
        <v>0.75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31"/>
    </row>
    <row r="37" spans="1:12" ht="15" customHeight="1" thickBot="1" x14ac:dyDescent="0.35">
      <c r="A37" s="5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31"/>
    </row>
    <row r="38" spans="1:12" ht="15" customHeight="1" x14ac:dyDescent="0.3">
      <c r="A38" s="30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31"/>
    </row>
    <row r="39" spans="1:12" ht="15" customHeight="1" thickBot="1" x14ac:dyDescent="0.3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4"/>
    </row>
    <row r="40" spans="1:12" ht="15" customHeight="1" x14ac:dyDescent="0.3"/>
    <row r="41" spans="1:12" ht="15" customHeight="1" x14ac:dyDescent="0.3"/>
    <row r="42" spans="1:12" ht="15" customHeight="1" x14ac:dyDescent="0.3"/>
    <row r="43" spans="1:12" ht="15" customHeight="1" x14ac:dyDescent="0.3"/>
    <row r="44" spans="1:12" ht="15" customHeight="1" x14ac:dyDescent="0.3"/>
    <row r="45" spans="1:12" ht="15" customHeight="1" x14ac:dyDescent="0.3"/>
    <row r="46" spans="1:12" ht="15" customHeight="1" x14ac:dyDescent="0.3"/>
    <row r="47" spans="1:12" ht="15" customHeight="1" x14ac:dyDescent="0.3"/>
    <row r="48" spans="1:12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</sheetData>
  <mergeCells count="1">
    <mergeCell ref="K1:L1"/>
  </mergeCells>
  <conditionalFormatting sqref="B1">
    <cfRule type="cellIs" dxfId="44" priority="1" operator="equal">
      <formula>"Incomplete"</formula>
    </cfRule>
    <cfRule type="cellIs" dxfId="43" priority="2" operator="equal">
      <formula>"Flag for Review"</formula>
    </cfRule>
    <cfRule type="cellIs" dxfId="42" priority="3" operator="equal">
      <formula>"Finished"</formula>
    </cfRule>
  </conditionalFormatting>
  <dataValidations count="1">
    <dataValidation type="list" allowBlank="1" showInputMessage="1" showErrorMessage="1" sqref="B1" xr:uid="{00000000-0002-0000-0F00-000000000000}">
      <formula1>"Finished, Flag for Review, Incomplete"</formula1>
    </dataValidation>
  </dataValidations>
  <hyperlinks>
    <hyperlink ref="K1" location="'Point Grid'!A8" display="Return to Point Grid" xr:uid="{00000000-0004-0000-0F00-000000000000}"/>
    <hyperlink ref="K1:L1" location="'Point Grid'!A1" display="Return to Point Grid" xr:uid="{00000000-0004-0000-0F00-000001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6"/>
  <dimension ref="A1:AC14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8" width="9.109375" style="29" customWidth="1"/>
    <col min="9" max="10" width="9.109375" style="29"/>
    <col min="30" max="16384" width="9.109375" style="29"/>
  </cols>
  <sheetData>
    <row r="1" spans="1:9" x14ac:dyDescent="0.3">
      <c r="A1" s="7">
        <v>15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3">
      <c r="A2" s="30"/>
      <c r="B2" s="27"/>
      <c r="C2" s="27"/>
      <c r="D2" s="27"/>
      <c r="E2" s="27"/>
      <c r="F2" s="36"/>
      <c r="G2" s="36"/>
      <c r="H2" s="27"/>
      <c r="I2" s="31"/>
    </row>
    <row r="3" spans="1:9" x14ac:dyDescent="0.3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3">
      <c r="A4" s="9">
        <f>INDEX('Point Grid'!B:B,MATCH($A$1,'Point Grid'!A:A,0))</f>
        <v>1</v>
      </c>
      <c r="B4" s="27"/>
      <c r="C4" s="27"/>
      <c r="D4" s="27"/>
      <c r="E4" s="27"/>
      <c r="F4" s="27"/>
      <c r="G4" s="27"/>
      <c r="H4" s="27"/>
      <c r="I4" s="31"/>
    </row>
    <row r="5" spans="1:9" x14ac:dyDescent="0.3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3">
      <c r="A6" s="35" t="s">
        <v>2</v>
      </c>
      <c r="B6" s="27" t="s">
        <v>180</v>
      </c>
      <c r="C6" s="27"/>
      <c r="D6" s="27"/>
      <c r="E6" s="27"/>
      <c r="F6" s="27"/>
      <c r="G6" s="27"/>
      <c r="H6" s="27"/>
      <c r="I6" s="31"/>
    </row>
    <row r="7" spans="1:9" ht="15" thickBot="1" x14ac:dyDescent="0.35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31"/>
    </row>
    <row r="8" spans="1:9" ht="15" thickBot="1" x14ac:dyDescent="0.35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3">
      <c r="A9" s="36"/>
      <c r="B9" s="27"/>
      <c r="C9" s="27"/>
      <c r="D9" s="27"/>
      <c r="E9" s="27"/>
      <c r="F9" s="27"/>
      <c r="G9" s="27"/>
      <c r="H9" s="27"/>
      <c r="I9" s="31"/>
    </row>
    <row r="10" spans="1:9" x14ac:dyDescent="0.3">
      <c r="A10" s="35" t="s">
        <v>3</v>
      </c>
      <c r="B10" s="27" t="s">
        <v>181</v>
      </c>
      <c r="C10" s="27"/>
      <c r="D10" s="27"/>
      <c r="E10" s="27"/>
      <c r="F10" s="27"/>
      <c r="G10" s="27"/>
      <c r="H10" s="27"/>
      <c r="I10" s="31"/>
    </row>
    <row r="11" spans="1:9" ht="15" thickBot="1" x14ac:dyDescent="0.35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27"/>
      <c r="I11" s="31"/>
    </row>
    <row r="12" spans="1:9" ht="15" thickBot="1" x14ac:dyDescent="0.35">
      <c r="A12" s="5"/>
      <c r="B12" s="27"/>
      <c r="C12" s="27"/>
      <c r="D12" s="27"/>
      <c r="E12" s="27"/>
      <c r="F12" s="27"/>
      <c r="G12" s="27"/>
      <c r="H12" s="27"/>
      <c r="I12" s="31"/>
    </row>
    <row r="13" spans="1:9" x14ac:dyDescent="0.3">
      <c r="A13" s="30"/>
      <c r="B13" s="27"/>
      <c r="C13" s="27"/>
      <c r="D13" s="27"/>
      <c r="E13" s="27"/>
      <c r="F13" s="27"/>
      <c r="G13" s="27"/>
      <c r="H13" s="27"/>
      <c r="I13" s="31"/>
    </row>
    <row r="14" spans="1:9" ht="15" thickBot="1" x14ac:dyDescent="0.35">
      <c r="A14" s="37"/>
      <c r="B14" s="37"/>
      <c r="C14" s="37"/>
      <c r="D14" s="37"/>
      <c r="E14" s="37"/>
      <c r="F14" s="37"/>
      <c r="G14" s="37"/>
      <c r="H14" s="37"/>
      <c r="I14" s="34"/>
    </row>
  </sheetData>
  <mergeCells count="1">
    <mergeCell ref="H1:I1"/>
  </mergeCells>
  <conditionalFormatting sqref="B1">
    <cfRule type="cellIs" dxfId="41" priority="1" operator="equal">
      <formula>"Incomplete"</formula>
    </cfRule>
    <cfRule type="cellIs" dxfId="40" priority="2" operator="equal">
      <formula>"Flag for Review"</formula>
    </cfRule>
    <cfRule type="cellIs" dxfId="39" priority="3" operator="equal">
      <formula>"Finished"</formula>
    </cfRule>
  </conditionalFormatting>
  <dataValidations count="1">
    <dataValidation type="list" allowBlank="1" showInputMessage="1" showErrorMessage="1" sqref="B1" xr:uid="{00000000-0002-0000-1000-000000000000}">
      <formula1>"Finished, Flag for Review, Incomplete"</formula1>
    </dataValidation>
  </dataValidations>
  <hyperlinks>
    <hyperlink ref="H1" location="'Point Grid'!A8" display="Return to Point Grid" xr:uid="{00000000-0004-0000-1000-000000000000}"/>
    <hyperlink ref="H1:I1" location="'Point Grid'!A1" display="Return to Point Grid" xr:uid="{00000000-0004-0000-1000-00000100000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5"/>
  <dimension ref="A1:Q217"/>
  <sheetViews>
    <sheetView zoomScale="98" zoomScaleNormal="98" workbookViewId="0"/>
  </sheetViews>
  <sheetFormatPr defaultRowHeight="14.4" x14ac:dyDescent="0.3"/>
  <cols>
    <col min="1" max="1" width="9.109375" customWidth="1"/>
    <col min="2" max="2" width="12" customWidth="1"/>
    <col min="3" max="3" width="11" bestFit="1" customWidth="1"/>
    <col min="4" max="4" width="12" bestFit="1" customWidth="1"/>
    <col min="6" max="6" width="15.44140625" customWidth="1"/>
    <col min="7" max="8" width="12.6640625" customWidth="1"/>
    <col min="13" max="13" width="10.88671875" customWidth="1"/>
    <col min="14" max="14" width="11.33203125" customWidth="1"/>
    <col min="19" max="19" width="12.44140625" customWidth="1"/>
    <col min="20" max="20" width="11.109375" customWidth="1"/>
    <col min="21" max="21" width="14.33203125" customWidth="1"/>
    <col min="22" max="22" width="15" customWidth="1"/>
    <col min="23" max="23" width="11.44140625" bestFit="1" customWidth="1"/>
  </cols>
  <sheetData>
    <row r="1" spans="1:17" x14ac:dyDescent="0.3">
      <c r="A1" s="7">
        <v>16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97" t="s">
        <v>30</v>
      </c>
      <c r="Q1" s="199"/>
    </row>
    <row r="2" spans="1:17" x14ac:dyDescent="0.3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1"/>
    </row>
    <row r="3" spans="1:17" x14ac:dyDescent="0.3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1"/>
    </row>
    <row r="4" spans="1:17" x14ac:dyDescent="0.3">
      <c r="A4" s="9">
        <f>INDEX('Point Grid'!B:B,MATCH($A$1,'Point Grid'!A:A,0))</f>
        <v>6.5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1"/>
    </row>
    <row r="5" spans="1:17" ht="18" customHeight="1" x14ac:dyDescent="0.3">
      <c r="A5" s="3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31"/>
    </row>
    <row r="6" spans="1:17" x14ac:dyDescent="0.3">
      <c r="A6" s="27" t="s">
        <v>436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27"/>
      <c r="P6" s="181"/>
      <c r="Q6" s="31"/>
    </row>
    <row r="7" spans="1:17" x14ac:dyDescent="0.3">
      <c r="A7" s="27" t="s">
        <v>532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27"/>
      <c r="P7" s="181"/>
      <c r="Q7" s="31"/>
    </row>
    <row r="8" spans="1:17" x14ac:dyDescent="0.3">
      <c r="A8" s="27" t="s">
        <v>531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31"/>
    </row>
    <row r="9" spans="1:17" x14ac:dyDescent="0.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52"/>
      <c r="Q9" s="31"/>
    </row>
    <row r="10" spans="1:17" x14ac:dyDescent="0.3">
      <c r="A10" s="36" t="s">
        <v>437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52"/>
      <c r="Q10" s="31"/>
    </row>
    <row r="11" spans="1:17" ht="27.75" customHeight="1" x14ac:dyDescent="0.3">
      <c r="A11" s="3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52"/>
      <c r="Q11" s="31"/>
    </row>
    <row r="12" spans="1:17" x14ac:dyDescent="0.3">
      <c r="A12" s="36" t="s">
        <v>438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52"/>
      <c r="Q12" s="31"/>
    </row>
    <row r="13" spans="1:17" x14ac:dyDescent="0.3">
      <c r="A13" s="36" t="s">
        <v>543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52"/>
      <c r="Q13" s="31"/>
    </row>
    <row r="14" spans="1:17" x14ac:dyDescent="0.3">
      <c r="A14" s="36" t="s">
        <v>439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52"/>
      <c r="Q14" s="31"/>
    </row>
    <row r="15" spans="1:17" x14ac:dyDescent="0.3">
      <c r="A15" s="3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52"/>
      <c r="Q15" s="31"/>
    </row>
    <row r="16" spans="1:17" x14ac:dyDescent="0.3">
      <c r="A16" s="148" t="s">
        <v>440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52"/>
      <c r="Q16" s="31"/>
    </row>
    <row r="17" spans="1:17" x14ac:dyDescent="0.3">
      <c r="A17" s="3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52"/>
      <c r="Q17" s="31"/>
    </row>
    <row r="18" spans="1:17" x14ac:dyDescent="0.3">
      <c r="A18" s="36" t="s">
        <v>441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52"/>
      <c r="Q18" s="31"/>
    </row>
    <row r="19" spans="1:17" x14ac:dyDescent="0.3">
      <c r="A19" s="3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52"/>
      <c r="Q19" s="31"/>
    </row>
    <row r="20" spans="1:17" x14ac:dyDescent="0.3">
      <c r="A20" s="36" t="s">
        <v>533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52"/>
      <c r="Q20" s="31"/>
    </row>
    <row r="21" spans="1:17" x14ac:dyDescent="0.3">
      <c r="A21" s="3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52"/>
      <c r="Q21" s="31"/>
    </row>
    <row r="22" spans="1:17" x14ac:dyDescent="0.3">
      <c r="A22" s="36" t="s">
        <v>442</v>
      </c>
      <c r="B22" s="188">
        <v>2.8000000000000001E-2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52"/>
      <c r="Q22" s="31"/>
    </row>
    <row r="23" spans="1:17" x14ac:dyDescent="0.3">
      <c r="A23" s="36" t="s">
        <v>443</v>
      </c>
      <c r="B23" s="188">
        <v>0.03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52"/>
      <c r="Q23" s="31"/>
    </row>
    <row r="24" spans="1:17" x14ac:dyDescent="0.3">
      <c r="A24" s="36" t="s">
        <v>444</v>
      </c>
      <c r="B24" s="188">
        <v>3.2000000000000001E-2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52"/>
      <c r="Q24" s="31"/>
    </row>
    <row r="25" spans="1:17" x14ac:dyDescent="0.3">
      <c r="A25" s="36" t="s">
        <v>445</v>
      </c>
      <c r="B25" s="188">
        <v>3.3500000000000002E-2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52"/>
      <c r="Q25" s="31"/>
    </row>
    <row r="26" spans="1:17" x14ac:dyDescent="0.3">
      <c r="A26" s="36" t="s">
        <v>446</v>
      </c>
      <c r="B26" s="188">
        <v>3.5000000000000003E-2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52"/>
      <c r="Q26" s="31"/>
    </row>
    <row r="27" spans="1:17" x14ac:dyDescent="0.3">
      <c r="A27" s="3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52"/>
      <c r="Q27" s="31"/>
    </row>
    <row r="28" spans="1:17" x14ac:dyDescent="0.3">
      <c r="A28" s="36" t="s">
        <v>534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52"/>
      <c r="Q28" s="31"/>
    </row>
    <row r="29" spans="1:17" x14ac:dyDescent="0.3">
      <c r="A29" s="36"/>
      <c r="B29" s="27"/>
      <c r="C29" s="27"/>
      <c r="D29" s="27"/>
      <c r="E29" s="188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52"/>
      <c r="Q29" s="31"/>
    </row>
    <row r="30" spans="1:17" x14ac:dyDescent="0.3">
      <c r="A30" s="36" t="s">
        <v>447</v>
      </c>
      <c r="B30" s="27"/>
      <c r="C30" s="27"/>
      <c r="D30" s="27"/>
      <c r="E30" s="188">
        <v>4.7500000000000001E-2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52"/>
      <c r="Q30" s="31"/>
    </row>
    <row r="31" spans="1:17" x14ac:dyDescent="0.3">
      <c r="A31" s="36" t="s">
        <v>448</v>
      </c>
      <c r="B31" s="27"/>
      <c r="C31" s="27"/>
      <c r="D31" s="27"/>
      <c r="E31" s="192">
        <v>3.5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52"/>
      <c r="Q31" s="31"/>
    </row>
    <row r="32" spans="1:17" x14ac:dyDescent="0.3">
      <c r="A32" s="36" t="s">
        <v>449</v>
      </c>
      <c r="B32" s="27"/>
      <c r="C32" s="27"/>
      <c r="D32" s="27"/>
      <c r="E32" s="188">
        <v>1.6500000000000001E-2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52"/>
      <c r="Q32" s="31"/>
    </row>
    <row r="33" spans="1:17" x14ac:dyDescent="0.3">
      <c r="A33" s="36" t="s">
        <v>450</v>
      </c>
      <c r="B33" s="27"/>
      <c r="C33" s="27"/>
      <c r="D33" s="27"/>
      <c r="E33" s="188">
        <v>4.4999999999999997E-3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52"/>
      <c r="Q33" s="31"/>
    </row>
    <row r="34" spans="1:17" x14ac:dyDescent="0.3">
      <c r="A34" s="36" t="s">
        <v>451</v>
      </c>
      <c r="B34" s="27"/>
      <c r="C34" s="27"/>
      <c r="D34" s="27"/>
      <c r="E34" s="188">
        <v>2E-3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52"/>
      <c r="Q34" s="31"/>
    </row>
    <row r="35" spans="1:17" x14ac:dyDescent="0.3">
      <c r="A35" s="3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52"/>
      <c r="Q35" s="31"/>
    </row>
    <row r="36" spans="1:17" x14ac:dyDescent="0.3">
      <c r="A36" s="148" t="s">
        <v>452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52"/>
      <c r="Q36" s="31"/>
    </row>
    <row r="37" spans="1:17" x14ac:dyDescent="0.3">
      <c r="A37" s="3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52"/>
      <c r="Q37" s="31"/>
    </row>
    <row r="38" spans="1:17" ht="43.2" x14ac:dyDescent="0.3">
      <c r="A38" s="191" t="s">
        <v>453</v>
      </c>
      <c r="B38" s="189" t="s">
        <v>454</v>
      </c>
      <c r="C38" s="189" t="s">
        <v>455</v>
      </c>
      <c r="D38" s="189" t="s">
        <v>542</v>
      </c>
      <c r="E38" s="189" t="s">
        <v>456</v>
      </c>
      <c r="F38" s="189" t="s">
        <v>457</v>
      </c>
      <c r="G38" s="189" t="s">
        <v>458</v>
      </c>
      <c r="H38" s="27"/>
      <c r="I38" s="27"/>
      <c r="J38" s="27"/>
      <c r="K38" s="27"/>
      <c r="L38" s="27"/>
      <c r="M38" s="27"/>
      <c r="N38" s="27"/>
      <c r="O38" s="27"/>
      <c r="P38" s="52"/>
      <c r="Q38" s="31"/>
    </row>
    <row r="39" spans="1:17" ht="28.8" x14ac:dyDescent="0.3">
      <c r="A39" s="36" t="s">
        <v>57</v>
      </c>
      <c r="B39" s="190" t="s">
        <v>459</v>
      </c>
      <c r="C39" s="190" t="s">
        <v>460</v>
      </c>
      <c r="D39" s="190">
        <v>85</v>
      </c>
      <c r="E39" s="190" t="s">
        <v>461</v>
      </c>
      <c r="F39" s="190" t="s">
        <v>462</v>
      </c>
      <c r="G39" s="190" t="s">
        <v>463</v>
      </c>
      <c r="H39" s="27"/>
      <c r="I39" s="27"/>
      <c r="J39" s="27"/>
      <c r="K39" s="27"/>
      <c r="L39" s="27"/>
      <c r="M39" s="27"/>
      <c r="N39" s="27"/>
      <c r="O39" s="27"/>
      <c r="P39" s="52"/>
      <c r="Q39" s="31"/>
    </row>
    <row r="40" spans="1:17" ht="28.8" x14ac:dyDescent="0.3">
      <c r="A40" s="36" t="s">
        <v>65</v>
      </c>
      <c r="B40" s="190" t="s">
        <v>464</v>
      </c>
      <c r="C40" s="190" t="s">
        <v>465</v>
      </c>
      <c r="D40" s="190">
        <v>120</v>
      </c>
      <c r="E40" s="190" t="s">
        <v>466</v>
      </c>
      <c r="F40" s="190" t="s">
        <v>467</v>
      </c>
      <c r="G40" s="190" t="s">
        <v>468</v>
      </c>
      <c r="H40" s="27"/>
      <c r="I40" s="27"/>
      <c r="J40" s="27"/>
      <c r="K40" s="27"/>
      <c r="L40" s="27"/>
      <c r="M40" s="27"/>
      <c r="N40" s="27"/>
      <c r="O40" s="27"/>
      <c r="P40" s="52"/>
      <c r="Q40" s="31"/>
    </row>
    <row r="41" spans="1:17" ht="43.5" customHeight="1" x14ac:dyDescent="0.3">
      <c r="A41" s="36" t="s">
        <v>59</v>
      </c>
      <c r="B41" s="190" t="s">
        <v>469</v>
      </c>
      <c r="C41" s="190" t="s">
        <v>470</v>
      </c>
      <c r="D41" s="190">
        <v>45</v>
      </c>
      <c r="E41" s="190" t="s">
        <v>471</v>
      </c>
      <c r="F41" s="190" t="s">
        <v>472</v>
      </c>
      <c r="G41" s="190" t="s">
        <v>473</v>
      </c>
      <c r="H41" s="27"/>
      <c r="I41" s="27"/>
      <c r="J41" s="27"/>
      <c r="K41" s="27"/>
      <c r="L41" s="27"/>
      <c r="M41" s="27"/>
      <c r="N41" s="27"/>
      <c r="O41" s="27"/>
      <c r="P41" s="52"/>
      <c r="Q41" s="31"/>
    </row>
    <row r="42" spans="1:17" ht="43.2" x14ac:dyDescent="0.3">
      <c r="A42" s="36" t="s">
        <v>95</v>
      </c>
      <c r="B42" s="190" t="s">
        <v>474</v>
      </c>
      <c r="C42" s="190" t="s">
        <v>475</v>
      </c>
      <c r="D42" s="190">
        <v>30</v>
      </c>
      <c r="E42" s="190" t="s">
        <v>476</v>
      </c>
      <c r="F42" s="190" t="s">
        <v>477</v>
      </c>
      <c r="G42" s="190" t="s">
        <v>478</v>
      </c>
      <c r="H42" s="27"/>
      <c r="I42" s="27"/>
      <c r="J42" s="27"/>
      <c r="K42" s="27"/>
      <c r="L42" s="27"/>
      <c r="M42" s="27"/>
      <c r="N42" s="27"/>
      <c r="O42" s="27"/>
      <c r="P42" s="52"/>
      <c r="Q42" s="31"/>
    </row>
    <row r="43" spans="1:17" x14ac:dyDescent="0.3">
      <c r="A43" s="3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52"/>
      <c r="Q43" s="31"/>
    </row>
    <row r="44" spans="1:17" x14ac:dyDescent="0.3">
      <c r="A44" s="3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52"/>
      <c r="Q44" s="31"/>
    </row>
    <row r="45" spans="1:17" x14ac:dyDescent="0.3">
      <c r="A45" s="148" t="s">
        <v>479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52"/>
      <c r="Q45" s="31"/>
    </row>
    <row r="46" spans="1:17" x14ac:dyDescent="0.3">
      <c r="A46" s="3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52"/>
      <c r="Q46" s="31"/>
    </row>
    <row r="47" spans="1:17" x14ac:dyDescent="0.3">
      <c r="A47" s="148" t="s">
        <v>480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52"/>
      <c r="Q47" s="31"/>
    </row>
    <row r="48" spans="1:17" x14ac:dyDescent="0.3">
      <c r="A48" s="3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52"/>
      <c r="Q48" s="31"/>
    </row>
    <row r="49" spans="1:17" x14ac:dyDescent="0.3">
      <c r="A49" s="36" t="s">
        <v>481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52"/>
      <c r="Q49" s="31"/>
    </row>
    <row r="50" spans="1:17" x14ac:dyDescent="0.3">
      <c r="A50" s="36" t="s">
        <v>482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52"/>
      <c r="Q50" s="31"/>
    </row>
    <row r="51" spans="1:17" x14ac:dyDescent="0.3">
      <c r="A51" s="3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52"/>
      <c r="Q51" s="31"/>
    </row>
    <row r="52" spans="1:17" x14ac:dyDescent="0.3">
      <c r="A52" s="148" t="s">
        <v>483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52"/>
      <c r="Q52" s="31"/>
    </row>
    <row r="53" spans="1:17" x14ac:dyDescent="0.3">
      <c r="A53" s="3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52"/>
      <c r="Q53" s="31"/>
    </row>
    <row r="54" spans="1:17" x14ac:dyDescent="0.3">
      <c r="A54" s="36" t="s">
        <v>484</v>
      </c>
      <c r="B54" s="27">
        <v>0.65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52"/>
      <c r="Q54" s="31"/>
    </row>
    <row r="55" spans="1:17" x14ac:dyDescent="0.3">
      <c r="A55" s="36" t="s">
        <v>485</v>
      </c>
      <c r="B55" s="27">
        <v>0.72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52"/>
      <c r="Q55" s="31"/>
    </row>
    <row r="56" spans="1:17" x14ac:dyDescent="0.3">
      <c r="A56" s="36" t="s">
        <v>486</v>
      </c>
      <c r="B56" s="27">
        <v>0.57999999999999996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52"/>
      <c r="Q56" s="31"/>
    </row>
    <row r="57" spans="1:17" x14ac:dyDescent="0.3">
      <c r="A57" s="36" t="s">
        <v>487</v>
      </c>
      <c r="B57" s="27">
        <v>0.55000000000000004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52"/>
      <c r="Q57" s="31"/>
    </row>
    <row r="58" spans="1:17" x14ac:dyDescent="0.3">
      <c r="A58" s="3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52"/>
      <c r="Q58" s="31"/>
    </row>
    <row r="59" spans="1:17" x14ac:dyDescent="0.3">
      <c r="A59" s="148" t="s">
        <v>488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52"/>
      <c r="Q59" s="31"/>
    </row>
    <row r="60" spans="1:17" x14ac:dyDescent="0.3">
      <c r="A60" s="3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52"/>
      <c r="Q60" s="31"/>
    </row>
    <row r="61" spans="1:17" x14ac:dyDescent="0.3">
      <c r="A61" s="36" t="s">
        <v>540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52"/>
      <c r="Q61" s="31"/>
    </row>
    <row r="62" spans="1:17" x14ac:dyDescent="0.3">
      <c r="A62" s="3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52"/>
      <c r="Q62" s="31"/>
    </row>
    <row r="63" spans="1:17" x14ac:dyDescent="0.3">
      <c r="A63" s="148" t="s">
        <v>489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52"/>
      <c r="Q63" s="31"/>
    </row>
    <row r="64" spans="1:17" x14ac:dyDescent="0.3">
      <c r="A64" s="36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52"/>
      <c r="Q64" s="31"/>
    </row>
    <row r="65" spans="1:17" x14ac:dyDescent="0.3">
      <c r="A65" s="36" t="s">
        <v>490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52"/>
      <c r="Q65" s="31"/>
    </row>
    <row r="66" spans="1:17" x14ac:dyDescent="0.3">
      <c r="A66" s="36" t="s">
        <v>491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52"/>
      <c r="Q66" s="31"/>
    </row>
    <row r="67" spans="1:17" x14ac:dyDescent="0.3">
      <c r="A67" s="36" t="s">
        <v>492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52"/>
      <c r="Q67" s="31"/>
    </row>
    <row r="68" spans="1:17" x14ac:dyDescent="0.3">
      <c r="A68" s="36" t="s">
        <v>493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52"/>
      <c r="Q68" s="31"/>
    </row>
    <row r="69" spans="1:17" x14ac:dyDescent="0.3">
      <c r="A69" s="36" t="s">
        <v>494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52"/>
      <c r="Q69" s="31"/>
    </row>
    <row r="70" spans="1:17" x14ac:dyDescent="0.3">
      <c r="A70" s="36" t="s">
        <v>495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52"/>
      <c r="Q70" s="31"/>
    </row>
    <row r="71" spans="1:17" x14ac:dyDescent="0.3">
      <c r="A71" s="36" t="s">
        <v>496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52"/>
      <c r="Q71" s="31"/>
    </row>
    <row r="72" spans="1:17" x14ac:dyDescent="0.3">
      <c r="A72" s="36" t="s">
        <v>497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52"/>
      <c r="Q72" s="31"/>
    </row>
    <row r="73" spans="1:17" x14ac:dyDescent="0.3">
      <c r="A73" s="36" t="s">
        <v>498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52"/>
      <c r="Q73" s="31"/>
    </row>
    <row r="74" spans="1:17" x14ac:dyDescent="0.3">
      <c r="A74" s="36" t="s">
        <v>499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52"/>
      <c r="Q74" s="31"/>
    </row>
    <row r="75" spans="1:17" ht="14.25" customHeight="1" x14ac:dyDescent="0.3">
      <c r="A75" s="3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52"/>
      <c r="Q75" s="31"/>
    </row>
    <row r="76" spans="1:17" x14ac:dyDescent="0.3">
      <c r="A76" s="35" t="s">
        <v>2</v>
      </c>
      <c r="B76" s="27" t="s">
        <v>535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52"/>
      <c r="Q76" s="31"/>
    </row>
    <row r="77" spans="1:17" ht="14.25" customHeight="1" thickBot="1" x14ac:dyDescent="0.35">
      <c r="A77" s="9">
        <f>INDEX('Point Grid'!$C$8:$I$35,MATCH($A$1,'Point Grid'!$A$8:$A$35,0),MATCH(A76,'Point Grid'!$C$7:$I$7,0))</f>
        <v>1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52"/>
      <c r="Q77" s="31"/>
    </row>
    <row r="78" spans="1:17" ht="15" thickBot="1" x14ac:dyDescent="0.35">
      <c r="A78" s="5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52"/>
      <c r="Q78" s="31"/>
    </row>
    <row r="79" spans="1:17" x14ac:dyDescent="0.3">
      <c r="A79" s="36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52"/>
      <c r="Q79" s="31"/>
    </row>
    <row r="80" spans="1:17" x14ac:dyDescent="0.3">
      <c r="A80" s="35" t="s">
        <v>3</v>
      </c>
      <c r="B80" s="27" t="s">
        <v>536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52"/>
      <c r="Q80" s="31"/>
    </row>
    <row r="81" spans="1:17" ht="15" thickBot="1" x14ac:dyDescent="0.35">
      <c r="A81" s="9">
        <f>INDEX('Point Grid'!$C$8:$I$35,MATCH($A$1,'Point Grid'!$A$8:$A$35,0),MATCH(A80,'Point Grid'!$C$7:$I$7,0))</f>
        <v>1.75</v>
      </c>
      <c r="B81" s="27" t="s">
        <v>500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52"/>
      <c r="Q81" s="31"/>
    </row>
    <row r="82" spans="1:17" ht="15" thickBot="1" x14ac:dyDescent="0.35">
      <c r="A82" s="5"/>
      <c r="B82" s="27" t="s">
        <v>501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52"/>
      <c r="Q82" s="31"/>
    </row>
    <row r="83" spans="1:17" x14ac:dyDescent="0.3">
      <c r="A83" s="36"/>
      <c r="B83" s="27" t="s">
        <v>502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52"/>
      <c r="Q83" s="31"/>
    </row>
    <row r="84" spans="1:17" x14ac:dyDescent="0.3">
      <c r="A84" s="36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52"/>
      <c r="Q84" s="31"/>
    </row>
    <row r="85" spans="1:17" x14ac:dyDescent="0.3">
      <c r="A85" s="36"/>
      <c r="B85" s="27" t="s">
        <v>503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31"/>
    </row>
    <row r="86" spans="1:17" x14ac:dyDescent="0.3">
      <c r="A86" s="36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31"/>
    </row>
    <row r="87" spans="1:17" x14ac:dyDescent="0.3">
      <c r="A87" s="35" t="s">
        <v>4</v>
      </c>
      <c r="B87" s="27" t="s">
        <v>537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31"/>
    </row>
    <row r="88" spans="1:17" ht="15" thickBot="1" x14ac:dyDescent="0.35">
      <c r="A88" s="9">
        <f>INDEX('Point Grid'!$C$8:$I$35,MATCH($A$1,'Point Grid'!$A$8:$A$35,0),MATCH(A87,'Point Grid'!$C$7:$I$7,0))</f>
        <v>1.5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31"/>
    </row>
    <row r="89" spans="1:17" ht="15" thickBot="1" x14ac:dyDescent="0.35">
      <c r="A89" s="5"/>
      <c r="B89" s="27" t="s">
        <v>504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31"/>
    </row>
    <row r="90" spans="1:17" x14ac:dyDescent="0.3">
      <c r="A90" s="30"/>
      <c r="B90" s="27" t="s">
        <v>505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31"/>
    </row>
    <row r="91" spans="1:17" ht="16.5" customHeight="1" x14ac:dyDescent="0.3">
      <c r="A91" s="35"/>
      <c r="B91" s="27" t="s">
        <v>506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31"/>
    </row>
    <row r="92" spans="1:17" ht="18" customHeight="1" x14ac:dyDescent="0.3">
      <c r="A92" s="9"/>
      <c r="B92" s="27" t="s">
        <v>507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31"/>
    </row>
    <row r="93" spans="1:17" ht="18" customHeight="1" x14ac:dyDescent="0.3">
      <c r="A93" s="9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31"/>
    </row>
    <row r="94" spans="1:17" ht="18" customHeight="1" x14ac:dyDescent="0.3">
      <c r="A94" s="35" t="s">
        <v>5</v>
      </c>
      <c r="B94" s="27" t="s">
        <v>538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31"/>
    </row>
    <row r="95" spans="1:17" ht="15" thickBot="1" x14ac:dyDescent="0.35">
      <c r="A95" s="9">
        <f>INDEX('Point Grid'!$C$8:$I$35,MATCH($A$1,'Point Grid'!$A$8:$A$35,0),MATCH(A94,'Point Grid'!$C$7:$I$7,0))</f>
        <v>1</v>
      </c>
      <c r="B95" s="27" t="s">
        <v>508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31"/>
    </row>
    <row r="96" spans="1:17" ht="20.25" customHeight="1" thickBot="1" x14ac:dyDescent="0.35">
      <c r="A96" s="5"/>
      <c r="B96" s="27" t="s">
        <v>509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31"/>
    </row>
    <row r="97" spans="1:17" x14ac:dyDescent="0.3">
      <c r="A97" s="30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31"/>
    </row>
    <row r="98" spans="1:17" x14ac:dyDescent="0.3">
      <c r="A98" s="35" t="s">
        <v>6</v>
      </c>
      <c r="B98" s="27" t="s">
        <v>541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31"/>
    </row>
    <row r="99" spans="1:17" ht="15" thickBot="1" x14ac:dyDescent="0.35">
      <c r="A99" s="9">
        <f>INDEX('Point Grid'!$C$8:$I$35,MATCH($A$1,'Point Grid'!$A$8:$A$35,0),MATCH(A98,'Point Grid'!$C$7:$I$7,0))</f>
        <v>1.25</v>
      </c>
      <c r="B99" s="27" t="s">
        <v>539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31"/>
    </row>
    <row r="100" spans="1:17" ht="15" thickBot="1" x14ac:dyDescent="0.35">
      <c r="A100" s="5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31"/>
    </row>
    <row r="101" spans="1:17" x14ac:dyDescent="0.3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31"/>
    </row>
    <row r="102" spans="1:17" ht="15" thickBot="1" x14ac:dyDescent="0.3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4"/>
    </row>
    <row r="217" ht="16.5" customHeight="1" x14ac:dyDescent="0.3"/>
  </sheetData>
  <mergeCells count="1">
    <mergeCell ref="P1:Q1"/>
  </mergeCells>
  <conditionalFormatting sqref="B1">
    <cfRule type="cellIs" dxfId="38" priority="1" operator="equal">
      <formula>"Incomplete"</formula>
    </cfRule>
    <cfRule type="cellIs" dxfId="37" priority="2" operator="equal">
      <formula>"Flag for Review"</formula>
    </cfRule>
    <cfRule type="cellIs" dxfId="36" priority="3" operator="equal">
      <formula>"Finished"</formula>
    </cfRule>
  </conditionalFormatting>
  <dataValidations count="1">
    <dataValidation type="list" allowBlank="1" showInputMessage="1" showErrorMessage="1" sqref="B1" xr:uid="{00000000-0002-0000-1100-000000000000}">
      <formula1>"Finished, Flag for Review, Incomplete"</formula1>
    </dataValidation>
  </dataValidations>
  <hyperlinks>
    <hyperlink ref="P1" location="'Point Grid'!A8" display="Return to Point Grid" xr:uid="{00000000-0004-0000-1100-000000000000}"/>
    <hyperlink ref="P1:Q1" location="'Point Grid'!A1" display="Return to Point Grid" xr:uid="{00000000-0004-0000-1100-000001000000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145"/>
  <sheetViews>
    <sheetView zoomScaleNormal="100"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10" width="9.44140625" style="29" customWidth="1"/>
    <col min="11" max="11" width="10.6640625" style="29" customWidth="1"/>
    <col min="21" max="21" width="11.109375" bestFit="1" customWidth="1"/>
    <col min="29" max="16384" width="9.109375" style="29"/>
  </cols>
  <sheetData>
    <row r="1" spans="1:10" x14ac:dyDescent="0.3">
      <c r="A1" s="7">
        <v>17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</row>
    <row r="2" spans="1:10" x14ac:dyDescent="0.3">
      <c r="A2" s="30"/>
      <c r="B2" s="27"/>
      <c r="C2" s="27"/>
      <c r="D2" s="27"/>
      <c r="E2" s="27"/>
      <c r="F2" s="27"/>
      <c r="G2" s="27"/>
      <c r="H2" s="27"/>
      <c r="I2" s="27"/>
      <c r="J2" s="31"/>
    </row>
    <row r="3" spans="1:10" ht="15" customHeight="1" x14ac:dyDescent="0.3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31"/>
    </row>
    <row r="4" spans="1:10" ht="15" customHeight="1" x14ac:dyDescent="0.3">
      <c r="A4" s="9">
        <f>INDEX('Point Grid'!B:B,MATCH($A$1,'Point Grid'!A:A,0))</f>
        <v>7.75</v>
      </c>
      <c r="B4" s="27"/>
      <c r="C4" s="27"/>
      <c r="D4" s="27"/>
      <c r="E4" s="27"/>
      <c r="F4" s="27"/>
      <c r="G4" s="27"/>
      <c r="H4" s="27"/>
      <c r="I4" s="27"/>
      <c r="J4" s="31"/>
    </row>
    <row r="5" spans="1:10" ht="15" customHeight="1" x14ac:dyDescent="0.3">
      <c r="A5" s="30"/>
      <c r="B5" s="27"/>
      <c r="C5" s="27"/>
      <c r="D5" s="27"/>
      <c r="E5" s="27"/>
      <c r="F5" s="27"/>
      <c r="G5" s="27"/>
      <c r="H5" s="27"/>
      <c r="I5" s="27"/>
      <c r="J5" s="31"/>
    </row>
    <row r="6" spans="1:10" ht="15" customHeight="1" x14ac:dyDescent="0.3">
      <c r="A6" s="35" t="s">
        <v>2</v>
      </c>
      <c r="B6" s="27" t="s">
        <v>93</v>
      </c>
      <c r="C6" s="27"/>
      <c r="D6" s="27"/>
      <c r="E6" s="27"/>
      <c r="F6" s="27"/>
      <c r="G6" s="27"/>
      <c r="H6" s="27"/>
      <c r="I6" s="27"/>
      <c r="J6" s="31"/>
    </row>
    <row r="7" spans="1:10" ht="15" thickBot="1" x14ac:dyDescent="0.35">
      <c r="A7" s="9">
        <f>INDEX('Point Grid'!$C$8:$I$35,MATCH($A$1,'Point Grid'!$A$8:$A$35,0),MATCH(A6,'Point Grid'!$C$7:$I$7,0))</f>
        <v>2.25</v>
      </c>
      <c r="B7" s="27"/>
      <c r="C7" s="27"/>
      <c r="D7" s="27"/>
      <c r="E7" s="27"/>
      <c r="F7" s="27"/>
      <c r="G7" s="27"/>
      <c r="H7" s="27"/>
      <c r="I7" s="27"/>
      <c r="J7" s="31"/>
    </row>
    <row r="8" spans="1:10" ht="15" thickBot="1" x14ac:dyDescent="0.35">
      <c r="A8" s="5"/>
      <c r="B8" s="134" t="s">
        <v>194</v>
      </c>
      <c r="C8" s="52"/>
      <c r="D8" s="52"/>
      <c r="E8" s="52"/>
      <c r="F8" s="52"/>
      <c r="G8" s="52"/>
      <c r="H8" s="52"/>
      <c r="I8" s="52"/>
      <c r="J8" s="31"/>
    </row>
    <row r="9" spans="1:10" x14ac:dyDescent="0.3">
      <c r="A9" s="27"/>
      <c r="B9" s="135" t="s">
        <v>195</v>
      </c>
      <c r="C9" s="136" t="s">
        <v>196</v>
      </c>
      <c r="D9" s="84"/>
      <c r="E9" s="84"/>
      <c r="F9" s="84"/>
      <c r="G9" s="84"/>
      <c r="H9" s="84"/>
      <c r="I9" s="137"/>
      <c r="J9" s="31"/>
    </row>
    <row r="10" spans="1:10" ht="15" customHeight="1" x14ac:dyDescent="0.3">
      <c r="A10" s="27"/>
      <c r="B10" s="138" t="s">
        <v>197</v>
      </c>
      <c r="C10" s="52"/>
      <c r="D10" s="52" t="s">
        <v>198</v>
      </c>
      <c r="E10" s="52"/>
      <c r="F10" s="52"/>
      <c r="G10" s="52"/>
      <c r="H10" s="52"/>
      <c r="I10" s="139">
        <v>26</v>
      </c>
      <c r="J10" s="31"/>
    </row>
    <row r="11" spans="1:10" ht="15" customHeight="1" x14ac:dyDescent="0.3">
      <c r="A11" s="27"/>
      <c r="B11" s="138" t="s">
        <v>199</v>
      </c>
      <c r="C11" s="52"/>
      <c r="D11" s="52" t="s">
        <v>200</v>
      </c>
      <c r="E11" s="52"/>
      <c r="F11" s="52"/>
      <c r="G11" s="52"/>
      <c r="H11" s="52"/>
      <c r="I11" s="139">
        <v>4</v>
      </c>
      <c r="J11" s="31"/>
    </row>
    <row r="12" spans="1:10" ht="15" customHeight="1" x14ac:dyDescent="0.3">
      <c r="A12" s="27"/>
      <c r="B12" s="138" t="s">
        <v>201</v>
      </c>
      <c r="C12" s="52"/>
      <c r="D12" s="52" t="s">
        <v>202</v>
      </c>
      <c r="E12" s="52"/>
      <c r="F12" s="52"/>
      <c r="G12" s="52"/>
      <c r="H12" s="52"/>
      <c r="I12" s="139">
        <v>4</v>
      </c>
      <c r="J12" s="31"/>
    </row>
    <row r="13" spans="1:10" ht="15" customHeight="1" x14ac:dyDescent="0.3">
      <c r="A13" s="27"/>
      <c r="B13" s="138" t="s">
        <v>203</v>
      </c>
      <c r="C13" s="52"/>
      <c r="D13" s="52" t="s">
        <v>204</v>
      </c>
      <c r="E13" s="52"/>
      <c r="F13" s="52"/>
      <c r="G13" s="52"/>
      <c r="H13" s="52"/>
      <c r="I13" s="139">
        <v>4</v>
      </c>
      <c r="J13" s="31"/>
    </row>
    <row r="14" spans="1:10" ht="15" customHeight="1" x14ac:dyDescent="0.3">
      <c r="A14" s="27"/>
      <c r="B14" s="140" t="s">
        <v>205</v>
      </c>
      <c r="C14" s="77"/>
      <c r="D14" s="77" t="s">
        <v>206</v>
      </c>
      <c r="E14" s="77"/>
      <c r="F14" s="77"/>
      <c r="G14" s="77"/>
      <c r="H14" s="77"/>
      <c r="I14" s="78">
        <v>6</v>
      </c>
      <c r="J14" s="31"/>
    </row>
    <row r="15" spans="1:10" ht="15" customHeight="1" x14ac:dyDescent="0.3">
      <c r="A15" s="27"/>
      <c r="B15" s="140" t="s">
        <v>207</v>
      </c>
      <c r="C15" s="141" t="s">
        <v>208</v>
      </c>
      <c r="D15" s="77"/>
      <c r="E15" s="77"/>
      <c r="F15" s="77"/>
      <c r="G15" s="77"/>
      <c r="H15" s="77"/>
      <c r="I15" s="78">
        <f>SUM(I10:I14)</f>
        <v>44</v>
      </c>
      <c r="J15" s="31"/>
    </row>
    <row r="16" spans="1:10" ht="15" customHeight="1" x14ac:dyDescent="0.3">
      <c r="A16" s="27"/>
      <c r="B16" s="135"/>
      <c r="C16" s="136" t="s">
        <v>209</v>
      </c>
      <c r="D16" s="84"/>
      <c r="E16" s="84"/>
      <c r="F16" s="84"/>
      <c r="G16" s="84"/>
      <c r="H16" s="84"/>
      <c r="I16" s="142"/>
      <c r="J16" s="31"/>
    </row>
    <row r="17" spans="1:11" ht="15" customHeight="1" x14ac:dyDescent="0.3">
      <c r="A17" s="27"/>
      <c r="B17" s="138" t="s">
        <v>210</v>
      </c>
      <c r="C17" s="52"/>
      <c r="D17" s="52" t="s">
        <v>211</v>
      </c>
      <c r="E17" s="52"/>
      <c r="F17" s="52"/>
      <c r="G17" s="52"/>
      <c r="H17" s="52"/>
      <c r="I17" s="139">
        <v>3198</v>
      </c>
      <c r="J17" s="31"/>
      <c r="K17" s="71"/>
    </row>
    <row r="18" spans="1:11" x14ac:dyDescent="0.3">
      <c r="A18" s="27"/>
      <c r="B18" s="138" t="s">
        <v>212</v>
      </c>
      <c r="C18" s="52"/>
      <c r="D18" s="52" t="s">
        <v>213</v>
      </c>
      <c r="E18" s="52"/>
      <c r="F18" s="52"/>
      <c r="G18" s="52"/>
      <c r="H18" s="52"/>
      <c r="I18" s="139">
        <v>67</v>
      </c>
      <c r="J18" s="31"/>
      <c r="K18" s="71"/>
    </row>
    <row r="19" spans="1:11" x14ac:dyDescent="0.3">
      <c r="A19" s="27"/>
      <c r="B19" s="140" t="s">
        <v>214</v>
      </c>
      <c r="C19" s="77"/>
      <c r="D19" s="77" t="s">
        <v>215</v>
      </c>
      <c r="E19" s="77"/>
      <c r="F19" s="77"/>
      <c r="G19" s="77"/>
      <c r="H19" s="77"/>
      <c r="I19" s="78">
        <v>176</v>
      </c>
      <c r="J19" s="31"/>
      <c r="K19" s="71"/>
    </row>
    <row r="20" spans="1:11" x14ac:dyDescent="0.3">
      <c r="A20" s="27"/>
      <c r="B20" s="138" t="s">
        <v>216</v>
      </c>
      <c r="C20" s="52"/>
      <c r="D20" s="52" t="s">
        <v>217</v>
      </c>
      <c r="E20" s="52"/>
      <c r="F20" s="52"/>
      <c r="G20" s="52"/>
      <c r="H20" s="52"/>
      <c r="I20" s="139">
        <v>70</v>
      </c>
      <c r="J20" s="31"/>
      <c r="K20" s="71"/>
    </row>
    <row r="21" spans="1:11" x14ac:dyDescent="0.3">
      <c r="A21" s="27"/>
      <c r="B21" s="138" t="s">
        <v>218</v>
      </c>
      <c r="C21" s="52"/>
      <c r="D21" s="52" t="s">
        <v>94</v>
      </c>
      <c r="E21" s="52"/>
      <c r="F21" s="52"/>
      <c r="G21" s="52"/>
      <c r="H21" s="52"/>
      <c r="I21" s="139">
        <v>512</v>
      </c>
      <c r="J21" s="31"/>
      <c r="K21" s="71"/>
    </row>
    <row r="22" spans="1:11" x14ac:dyDescent="0.3">
      <c r="A22" s="27"/>
      <c r="B22" s="138" t="s">
        <v>219</v>
      </c>
      <c r="C22" s="52"/>
      <c r="D22" s="52" t="s">
        <v>220</v>
      </c>
      <c r="E22" s="52"/>
      <c r="F22" s="52"/>
      <c r="G22" s="52"/>
      <c r="H22" s="52"/>
      <c r="I22" s="139">
        <v>224</v>
      </c>
      <c r="J22" s="31"/>
      <c r="K22" s="71"/>
    </row>
    <row r="23" spans="1:11" x14ac:dyDescent="0.3">
      <c r="A23" s="27"/>
      <c r="B23" s="140" t="s">
        <v>221</v>
      </c>
      <c r="C23" s="77"/>
      <c r="D23" s="77" t="s">
        <v>222</v>
      </c>
      <c r="E23" s="77"/>
      <c r="F23" s="77"/>
      <c r="G23" s="77"/>
      <c r="H23" s="77"/>
      <c r="I23" s="78">
        <v>768</v>
      </c>
      <c r="J23" s="31"/>
      <c r="K23" s="71"/>
    </row>
    <row r="24" spans="1:11" x14ac:dyDescent="0.3">
      <c r="A24" s="27"/>
      <c r="B24" s="138" t="s">
        <v>223</v>
      </c>
      <c r="C24" s="143" t="s">
        <v>224</v>
      </c>
      <c r="D24" s="52"/>
      <c r="E24" s="52"/>
      <c r="F24" s="52"/>
      <c r="G24" s="52"/>
      <c r="H24" s="52"/>
      <c r="I24" s="139">
        <f>SUM(I17:I23)</f>
        <v>5015</v>
      </c>
      <c r="J24" s="31"/>
      <c r="K24" s="71"/>
    </row>
    <row r="25" spans="1:11" x14ac:dyDescent="0.3">
      <c r="A25" s="27"/>
      <c r="B25" s="135" t="s">
        <v>225</v>
      </c>
      <c r="C25" s="136" t="s">
        <v>226</v>
      </c>
      <c r="D25" s="84"/>
      <c r="E25" s="84"/>
      <c r="F25" s="84"/>
      <c r="G25" s="84"/>
      <c r="H25" s="84"/>
      <c r="I25" s="144">
        <v>8</v>
      </c>
      <c r="J25" s="31"/>
      <c r="K25" s="71"/>
    </row>
    <row r="26" spans="1:11" x14ac:dyDescent="0.3">
      <c r="A26" s="27"/>
      <c r="B26" s="140" t="s">
        <v>227</v>
      </c>
      <c r="C26" s="141" t="s">
        <v>228</v>
      </c>
      <c r="D26" s="77"/>
      <c r="E26" s="77"/>
      <c r="F26" s="77"/>
      <c r="G26" s="77"/>
      <c r="H26" s="77"/>
      <c r="I26" s="78">
        <f>I15+I24+I25</f>
        <v>5067</v>
      </c>
      <c r="J26" s="31"/>
      <c r="K26" s="71"/>
    </row>
    <row r="27" spans="1:11" x14ac:dyDescent="0.3">
      <c r="A27" s="27"/>
      <c r="B27" s="52"/>
      <c r="C27" s="52"/>
      <c r="D27" s="52"/>
      <c r="E27" s="52"/>
      <c r="F27" s="52"/>
      <c r="G27" s="52"/>
      <c r="H27" s="52"/>
      <c r="I27" s="52"/>
      <c r="J27" s="31"/>
      <c r="K27" s="71"/>
    </row>
    <row r="28" spans="1:11" x14ac:dyDescent="0.3">
      <c r="A28" s="27"/>
      <c r="B28" s="52" t="s">
        <v>238</v>
      </c>
      <c r="C28" s="52"/>
      <c r="D28" s="52"/>
      <c r="E28" s="52"/>
      <c r="F28" s="52"/>
      <c r="G28" s="52"/>
      <c r="H28" s="52"/>
      <c r="I28" s="145" t="s">
        <v>229</v>
      </c>
      <c r="J28" s="31"/>
      <c r="K28" s="71"/>
    </row>
    <row r="29" spans="1:11" x14ac:dyDescent="0.3">
      <c r="A29" s="30"/>
      <c r="B29" s="52"/>
      <c r="C29" s="52"/>
      <c r="D29" s="52"/>
      <c r="E29" s="52"/>
      <c r="F29" s="52"/>
      <c r="G29" s="52"/>
      <c r="H29" s="52"/>
      <c r="I29" s="52"/>
      <c r="J29" s="31"/>
      <c r="K29" s="71"/>
    </row>
    <row r="30" spans="1:11" x14ac:dyDescent="0.3">
      <c r="A30" s="30"/>
      <c r="B30" s="143" t="s">
        <v>230</v>
      </c>
      <c r="C30" s="52"/>
      <c r="D30" s="52"/>
      <c r="E30" s="52"/>
      <c r="F30" s="52"/>
      <c r="G30" s="52"/>
      <c r="H30" s="52"/>
      <c r="I30" s="52"/>
      <c r="J30" s="31"/>
    </row>
    <row r="31" spans="1:11" x14ac:dyDescent="0.3">
      <c r="A31" s="30"/>
      <c r="B31" s="73" t="s">
        <v>231</v>
      </c>
      <c r="C31" s="74"/>
      <c r="D31" s="74"/>
      <c r="E31" s="74"/>
      <c r="F31" s="74"/>
      <c r="G31" s="74"/>
      <c r="H31" s="105"/>
      <c r="I31" s="105">
        <v>1983</v>
      </c>
      <c r="J31" s="31"/>
    </row>
    <row r="32" spans="1:11" x14ac:dyDescent="0.3">
      <c r="A32" s="30"/>
      <c r="B32" s="76" t="s">
        <v>232</v>
      </c>
      <c r="C32" s="77"/>
      <c r="D32" s="77"/>
      <c r="E32" s="77"/>
      <c r="F32" s="77"/>
      <c r="G32" s="77"/>
      <c r="H32" s="104"/>
      <c r="I32" s="104">
        <v>640</v>
      </c>
      <c r="J32" s="31"/>
    </row>
    <row r="33" spans="1:10" ht="15" customHeight="1" x14ac:dyDescent="0.3">
      <c r="A33" s="30"/>
      <c r="B33" s="73" t="s">
        <v>233</v>
      </c>
      <c r="C33" s="74"/>
      <c r="D33" s="74"/>
      <c r="E33" s="74"/>
      <c r="F33" s="74"/>
      <c r="G33" s="74"/>
      <c r="H33" s="105"/>
      <c r="I33" s="105">
        <v>320</v>
      </c>
      <c r="J33" s="31"/>
    </row>
    <row r="34" spans="1:10" ht="15" customHeight="1" x14ac:dyDescent="0.3">
      <c r="A34" s="30"/>
      <c r="B34" s="89" t="s">
        <v>234</v>
      </c>
      <c r="C34" s="52"/>
      <c r="D34" s="52"/>
      <c r="E34" s="52"/>
      <c r="F34" s="52"/>
      <c r="G34" s="52"/>
      <c r="H34" s="103"/>
      <c r="I34" s="103">
        <v>-35</v>
      </c>
      <c r="J34" s="31"/>
    </row>
    <row r="35" spans="1:10" ht="15" customHeight="1" x14ac:dyDescent="0.3">
      <c r="A35" s="30"/>
      <c r="B35" s="89" t="s">
        <v>235</v>
      </c>
      <c r="C35" s="27"/>
      <c r="D35" s="27"/>
      <c r="E35" s="27"/>
      <c r="F35" s="27"/>
      <c r="G35" s="27"/>
      <c r="H35" s="58"/>
      <c r="I35" s="103">
        <v>716</v>
      </c>
      <c r="J35" s="31"/>
    </row>
    <row r="36" spans="1:10" ht="15" customHeight="1" x14ac:dyDescent="0.3">
      <c r="A36" s="30"/>
      <c r="B36" s="89" t="s">
        <v>236</v>
      </c>
      <c r="C36" s="52"/>
      <c r="D36" s="52"/>
      <c r="E36" s="52"/>
      <c r="F36" s="52"/>
      <c r="G36" s="52"/>
      <c r="H36" s="103"/>
      <c r="I36" s="103">
        <v>217</v>
      </c>
      <c r="J36" s="31"/>
    </row>
    <row r="37" spans="1:10" ht="15" customHeight="1" x14ac:dyDescent="0.3">
      <c r="A37" s="30"/>
      <c r="B37" s="76" t="s">
        <v>237</v>
      </c>
      <c r="C37" s="77"/>
      <c r="D37" s="77"/>
      <c r="E37" s="77"/>
      <c r="F37" s="77"/>
      <c r="G37" s="77"/>
      <c r="H37" s="104"/>
      <c r="I37" s="104">
        <v>125</v>
      </c>
      <c r="J37" s="31"/>
    </row>
    <row r="38" spans="1:10" ht="15" customHeight="1" x14ac:dyDescent="0.3">
      <c r="A38" s="30"/>
      <c r="B38" s="36"/>
      <c r="C38" s="36"/>
      <c r="D38" s="36"/>
      <c r="E38" s="36"/>
      <c r="F38" s="36"/>
      <c r="G38" s="36"/>
      <c r="H38" s="36"/>
      <c r="I38" s="36"/>
      <c r="J38" s="31"/>
    </row>
    <row r="39" spans="1:10" ht="15" customHeight="1" x14ac:dyDescent="0.3">
      <c r="A39" s="35" t="s">
        <v>3</v>
      </c>
      <c r="B39" s="27" t="s">
        <v>179</v>
      </c>
      <c r="C39" s="27"/>
      <c r="D39" s="27"/>
      <c r="E39" s="27"/>
      <c r="F39" s="27"/>
      <c r="G39" s="27"/>
      <c r="H39" s="27"/>
      <c r="I39" s="27"/>
      <c r="J39" s="31"/>
    </row>
    <row r="40" spans="1:10" ht="15" customHeight="1" thickBot="1" x14ac:dyDescent="0.35">
      <c r="A40" s="9">
        <f>INDEX('Point Grid'!$C$8:$I$35,MATCH($A$1,'Point Grid'!$A$8:$A$35,0),MATCH(A39,'Point Grid'!$C$7:$I$7,0))</f>
        <v>5</v>
      </c>
      <c r="B40" s="27"/>
      <c r="C40" s="27"/>
      <c r="D40" s="27"/>
      <c r="E40" s="27"/>
      <c r="F40" s="27"/>
      <c r="G40" s="27"/>
      <c r="H40" s="27"/>
      <c r="I40" s="27"/>
      <c r="J40" s="31"/>
    </row>
    <row r="41" spans="1:10" ht="15" customHeight="1" thickBot="1" x14ac:dyDescent="0.35">
      <c r="A41" s="5"/>
      <c r="B41" s="73" t="s">
        <v>239</v>
      </c>
      <c r="C41" s="74"/>
      <c r="D41" s="74"/>
      <c r="E41" s="74"/>
      <c r="F41" s="74"/>
      <c r="G41" s="74"/>
      <c r="H41" s="105"/>
      <c r="I41" s="105">
        <v>10100</v>
      </c>
      <c r="J41" s="31"/>
    </row>
    <row r="42" spans="1:10" x14ac:dyDescent="0.3">
      <c r="A42" s="30"/>
      <c r="B42" s="76" t="s">
        <v>240</v>
      </c>
      <c r="C42" s="77"/>
      <c r="D42" s="77"/>
      <c r="E42" s="77"/>
      <c r="F42" s="77"/>
      <c r="G42" s="77"/>
      <c r="H42" s="104"/>
      <c r="I42" s="104">
        <v>1700</v>
      </c>
      <c r="J42" s="31"/>
    </row>
    <row r="43" spans="1:10" x14ac:dyDescent="0.3">
      <c r="A43" s="30"/>
      <c r="B43" s="89" t="s">
        <v>241</v>
      </c>
      <c r="C43" s="52"/>
      <c r="D43" s="52"/>
      <c r="E43" s="52"/>
      <c r="F43" s="52"/>
      <c r="G43" s="52"/>
      <c r="H43" s="103"/>
      <c r="I43" s="103">
        <v>707</v>
      </c>
      <c r="J43" s="31"/>
    </row>
    <row r="44" spans="1:10" x14ac:dyDescent="0.3">
      <c r="A44" s="30"/>
      <c r="B44" s="76" t="s">
        <v>242</v>
      </c>
      <c r="C44" s="77"/>
      <c r="D44" s="77"/>
      <c r="E44" s="77"/>
      <c r="F44" s="77"/>
      <c r="G44" s="77"/>
      <c r="H44" s="104"/>
      <c r="I44" s="104">
        <v>204</v>
      </c>
      <c r="J44" s="31"/>
    </row>
    <row r="45" spans="1:10" x14ac:dyDescent="0.3">
      <c r="A45" s="30"/>
      <c r="B45" s="76" t="s">
        <v>243</v>
      </c>
      <c r="C45" s="77"/>
      <c r="D45" s="77"/>
      <c r="E45" s="77"/>
      <c r="F45" s="77"/>
      <c r="G45" s="77"/>
      <c r="H45" s="104"/>
      <c r="I45" s="146">
        <v>0.13</v>
      </c>
      <c r="J45" s="31"/>
    </row>
    <row r="46" spans="1:10" x14ac:dyDescent="0.3">
      <c r="A46" s="30"/>
      <c r="B46" s="52"/>
      <c r="C46" s="52"/>
      <c r="D46" s="52"/>
      <c r="E46" s="52"/>
      <c r="F46" s="52"/>
      <c r="G46" s="52"/>
      <c r="H46" s="52"/>
      <c r="I46" s="52"/>
      <c r="J46" s="31"/>
    </row>
    <row r="47" spans="1:10" x14ac:dyDescent="0.3">
      <c r="A47" s="30"/>
      <c r="B47" s="73" t="s">
        <v>244</v>
      </c>
      <c r="C47" s="74"/>
      <c r="D47" s="74"/>
      <c r="E47" s="74"/>
      <c r="F47" s="74"/>
      <c r="G47" s="74"/>
      <c r="H47" s="105"/>
      <c r="I47" s="105">
        <v>1500</v>
      </c>
      <c r="J47" s="31"/>
    </row>
    <row r="48" spans="1:10" x14ac:dyDescent="0.3">
      <c r="A48" s="30"/>
      <c r="B48" s="89" t="s">
        <v>245</v>
      </c>
      <c r="C48" s="52"/>
      <c r="D48" s="52"/>
      <c r="E48" s="52"/>
      <c r="F48" s="52"/>
      <c r="G48" s="52"/>
      <c r="H48" s="103"/>
      <c r="I48" s="103">
        <v>600</v>
      </c>
      <c r="J48" s="31"/>
    </row>
    <row r="49" spans="1:10" x14ac:dyDescent="0.3">
      <c r="A49" s="30"/>
      <c r="B49" s="76" t="s">
        <v>246</v>
      </c>
      <c r="C49" s="77"/>
      <c r="D49" s="77"/>
      <c r="E49" s="77"/>
      <c r="F49" s="77"/>
      <c r="G49" s="77"/>
      <c r="H49" s="104"/>
      <c r="I49" s="104">
        <v>14800</v>
      </c>
      <c r="J49" s="31"/>
    </row>
    <row r="50" spans="1:10" x14ac:dyDescent="0.3">
      <c r="A50" s="30"/>
      <c r="B50" s="76" t="s">
        <v>247</v>
      </c>
      <c r="C50" s="77"/>
      <c r="D50" s="77"/>
      <c r="E50" s="77"/>
      <c r="F50" s="77"/>
      <c r="G50" s="77"/>
      <c r="H50" s="104"/>
      <c r="I50" s="146">
        <v>0.19</v>
      </c>
      <c r="J50" s="31"/>
    </row>
    <row r="51" spans="1:10" x14ac:dyDescent="0.3">
      <c r="A51" s="30"/>
      <c r="B51" s="27"/>
      <c r="C51" s="27"/>
      <c r="D51" s="27"/>
      <c r="E51" s="27"/>
      <c r="F51" s="27"/>
      <c r="G51" s="27"/>
      <c r="H51" s="27"/>
      <c r="I51" s="27"/>
      <c r="J51" s="31"/>
    </row>
    <row r="52" spans="1:10" x14ac:dyDescent="0.3">
      <c r="A52" s="30"/>
      <c r="B52" s="73" t="s">
        <v>248</v>
      </c>
      <c r="C52" s="47"/>
      <c r="D52" s="47"/>
      <c r="E52" s="47"/>
      <c r="F52" s="47"/>
      <c r="G52" s="47"/>
      <c r="H52" s="57"/>
      <c r="I52" s="105">
        <v>520</v>
      </c>
      <c r="J52" s="31"/>
    </row>
    <row r="53" spans="1:10" x14ac:dyDescent="0.3">
      <c r="A53" s="30"/>
      <c r="B53" s="76" t="s">
        <v>249</v>
      </c>
      <c r="C53" s="77"/>
      <c r="D53" s="77"/>
      <c r="E53" s="77"/>
      <c r="F53" s="77"/>
      <c r="G53" s="77"/>
      <c r="H53" s="104"/>
      <c r="I53" s="104">
        <v>270</v>
      </c>
      <c r="J53" s="31"/>
    </row>
    <row r="54" spans="1:10" x14ac:dyDescent="0.3">
      <c r="A54" s="30"/>
      <c r="B54" s="52"/>
      <c r="C54" s="52"/>
      <c r="D54" s="52"/>
      <c r="E54" s="52"/>
      <c r="F54" s="52"/>
      <c r="G54" s="52"/>
      <c r="H54" s="52"/>
      <c r="I54" s="52"/>
      <c r="J54" s="31"/>
    </row>
    <row r="55" spans="1:10" x14ac:dyDescent="0.3">
      <c r="A55" s="30"/>
      <c r="B55" s="73" t="s">
        <v>250</v>
      </c>
      <c r="C55" s="74"/>
      <c r="D55" s="74"/>
      <c r="E55" s="74"/>
      <c r="F55" s="74"/>
      <c r="G55" s="74"/>
      <c r="H55" s="105"/>
      <c r="I55" s="105">
        <v>450</v>
      </c>
      <c r="J55" s="31"/>
    </row>
    <row r="56" spans="1:10" x14ac:dyDescent="0.3">
      <c r="A56" s="30"/>
      <c r="B56" s="89" t="s">
        <v>251</v>
      </c>
      <c r="C56" s="52"/>
      <c r="D56" s="52"/>
      <c r="E56" s="52"/>
      <c r="F56" s="52"/>
      <c r="G56" s="52"/>
      <c r="H56" s="103"/>
      <c r="I56" s="103">
        <v>225</v>
      </c>
      <c r="J56" s="31"/>
    </row>
    <row r="57" spans="1:10" x14ac:dyDescent="0.3">
      <c r="A57" s="30"/>
      <c r="B57" s="76" t="s">
        <v>252</v>
      </c>
      <c r="C57" s="77"/>
      <c r="D57" s="77"/>
      <c r="E57" s="77"/>
      <c r="F57" s="77"/>
      <c r="G57" s="77"/>
      <c r="H57" s="104"/>
      <c r="I57" s="104">
        <v>66.3</v>
      </c>
      <c r="J57" s="31"/>
    </row>
    <row r="58" spans="1:10" x14ac:dyDescent="0.3">
      <c r="A58" s="30"/>
      <c r="B58" s="36"/>
      <c r="C58" s="36"/>
      <c r="D58" s="36"/>
      <c r="E58" s="36"/>
      <c r="F58" s="36"/>
      <c r="G58" s="36"/>
      <c r="H58" s="36"/>
      <c r="I58" s="36"/>
      <c r="J58" s="31"/>
    </row>
    <row r="59" spans="1:10" x14ac:dyDescent="0.3">
      <c r="A59" s="30"/>
      <c r="B59" s="52" t="s">
        <v>258</v>
      </c>
      <c r="C59" s="36"/>
      <c r="D59" s="36"/>
      <c r="E59" s="36"/>
      <c r="F59" s="36"/>
      <c r="G59" s="36"/>
      <c r="H59" s="36"/>
      <c r="I59" s="36"/>
      <c r="J59" s="31"/>
    </row>
    <row r="60" spans="1:10" x14ac:dyDescent="0.3">
      <c r="A60" s="30"/>
      <c r="B60" s="36"/>
      <c r="C60" s="36"/>
      <c r="D60" s="36"/>
      <c r="E60" s="36"/>
      <c r="F60" s="36"/>
      <c r="G60" s="36"/>
      <c r="H60" s="36"/>
      <c r="I60" s="36"/>
      <c r="J60" s="31"/>
    </row>
    <row r="61" spans="1:10" x14ac:dyDescent="0.3">
      <c r="A61" s="30"/>
      <c r="B61" s="36"/>
      <c r="C61" s="83"/>
      <c r="D61" s="84"/>
      <c r="E61" s="84"/>
      <c r="F61" s="109"/>
      <c r="G61" s="149" t="s">
        <v>61</v>
      </c>
      <c r="H61" s="149" t="s">
        <v>253</v>
      </c>
      <c r="I61" s="36"/>
      <c r="J61" s="31"/>
    </row>
    <row r="62" spans="1:10" x14ac:dyDescent="0.3">
      <c r="A62" s="30"/>
      <c r="B62" s="36"/>
      <c r="C62" s="89" t="s">
        <v>254</v>
      </c>
      <c r="D62" s="52"/>
      <c r="E62" s="52"/>
      <c r="F62" s="103"/>
      <c r="G62" s="103">
        <v>71000</v>
      </c>
      <c r="H62" s="150">
        <v>2.2000000000000002</v>
      </c>
      <c r="I62" s="36"/>
      <c r="J62" s="31"/>
    </row>
    <row r="63" spans="1:10" x14ac:dyDescent="0.3">
      <c r="A63" s="30"/>
      <c r="B63" s="36"/>
      <c r="C63" s="76" t="s">
        <v>255</v>
      </c>
      <c r="D63" s="77"/>
      <c r="E63" s="77"/>
      <c r="F63" s="104"/>
      <c r="G63" s="104">
        <v>66700</v>
      </c>
      <c r="H63" s="151">
        <v>1.8</v>
      </c>
      <c r="I63" s="36"/>
      <c r="J63" s="31"/>
    </row>
    <row r="64" spans="1:10" x14ac:dyDescent="0.3">
      <c r="A64" s="30"/>
      <c r="B64" s="52"/>
      <c r="C64" s="52"/>
      <c r="D64" s="52"/>
      <c r="E64" s="52"/>
      <c r="F64" s="52"/>
      <c r="G64" s="52"/>
      <c r="H64" s="52"/>
      <c r="I64" s="27"/>
      <c r="J64" s="31"/>
    </row>
    <row r="65" spans="1:10" x14ac:dyDescent="0.3">
      <c r="A65" s="30"/>
      <c r="B65" s="52" t="s">
        <v>99</v>
      </c>
      <c r="C65" s="36"/>
      <c r="D65" s="36"/>
      <c r="E65" s="36"/>
      <c r="F65" s="36"/>
      <c r="G65" s="36"/>
      <c r="H65" s="52"/>
      <c r="I65" s="27"/>
      <c r="J65" s="31"/>
    </row>
    <row r="66" spans="1:10" x14ac:dyDescent="0.3">
      <c r="A66" s="30"/>
      <c r="B66" s="36"/>
      <c r="C66" s="36"/>
      <c r="D66" s="36"/>
      <c r="E66" s="36"/>
      <c r="F66" s="36"/>
      <c r="G66" s="36"/>
      <c r="H66" s="52"/>
      <c r="I66" s="27"/>
      <c r="J66" s="31"/>
    </row>
    <row r="67" spans="1:10" x14ac:dyDescent="0.3">
      <c r="A67" s="30"/>
      <c r="B67" s="36"/>
      <c r="C67" s="52" t="s">
        <v>117</v>
      </c>
      <c r="D67" s="52"/>
      <c r="E67" s="52"/>
      <c r="F67" s="52"/>
      <c r="G67" s="52"/>
      <c r="H67" s="52">
        <v>100</v>
      </c>
      <c r="I67" s="27"/>
      <c r="J67" s="31"/>
    </row>
    <row r="68" spans="1:10" x14ac:dyDescent="0.3">
      <c r="A68" s="30"/>
      <c r="B68" s="36"/>
      <c r="C68" s="52" t="s">
        <v>118</v>
      </c>
      <c r="D68" s="52"/>
      <c r="E68" s="52"/>
      <c r="F68" s="52"/>
      <c r="G68" s="52"/>
      <c r="H68" s="52">
        <v>350</v>
      </c>
      <c r="I68" s="27"/>
      <c r="J68" s="31"/>
    </row>
    <row r="69" spans="1:10" x14ac:dyDescent="0.3">
      <c r="A69" s="30"/>
      <c r="B69" s="36"/>
      <c r="C69" s="52" t="s">
        <v>119</v>
      </c>
      <c r="D69" s="52"/>
      <c r="E69" s="52"/>
      <c r="F69" s="52"/>
      <c r="G69" s="52"/>
      <c r="H69" s="52">
        <v>250</v>
      </c>
      <c r="I69" s="27"/>
      <c r="J69" s="31"/>
    </row>
    <row r="70" spans="1:10" x14ac:dyDescent="0.3">
      <c r="A70" s="36"/>
      <c r="B70" s="36"/>
      <c r="C70" s="52" t="s">
        <v>256</v>
      </c>
      <c r="D70" s="52"/>
      <c r="E70" s="52"/>
      <c r="F70" s="52"/>
      <c r="G70" s="52"/>
      <c r="H70" s="52">
        <v>50</v>
      </c>
      <c r="I70" s="27"/>
      <c r="J70" s="31"/>
    </row>
    <row r="71" spans="1:10" x14ac:dyDescent="0.3">
      <c r="A71" s="36"/>
      <c r="B71" s="36"/>
      <c r="C71" s="52" t="s">
        <v>257</v>
      </c>
      <c r="D71" s="52"/>
      <c r="E71" s="52"/>
      <c r="F71" s="52"/>
      <c r="G71" s="52"/>
      <c r="H71" s="52">
        <v>75</v>
      </c>
      <c r="I71" s="27"/>
      <c r="J71" s="31"/>
    </row>
    <row r="72" spans="1:10" x14ac:dyDescent="0.3">
      <c r="A72" s="36"/>
      <c r="B72" s="36"/>
      <c r="C72" s="36"/>
      <c r="D72" s="36"/>
      <c r="E72" s="36"/>
      <c r="F72" s="36"/>
      <c r="G72" s="36"/>
      <c r="H72" s="36"/>
      <c r="I72" s="36"/>
      <c r="J72" s="31"/>
    </row>
    <row r="73" spans="1:10" x14ac:dyDescent="0.3">
      <c r="A73" s="30"/>
      <c r="B73" s="36"/>
      <c r="C73" s="52" t="s">
        <v>120</v>
      </c>
      <c r="D73" s="52"/>
      <c r="E73" s="52"/>
      <c r="F73" s="52"/>
      <c r="G73" s="52"/>
      <c r="H73" s="52">
        <v>455</v>
      </c>
      <c r="I73" s="27"/>
      <c r="J73" s="31"/>
    </row>
    <row r="74" spans="1:10" ht="15" customHeight="1" x14ac:dyDescent="0.3">
      <c r="A74" s="30"/>
      <c r="B74" s="52"/>
      <c r="C74" s="52"/>
      <c r="D74" s="52"/>
      <c r="E74" s="52"/>
      <c r="F74" s="52"/>
      <c r="G74" s="52"/>
      <c r="H74" s="52"/>
      <c r="I74" s="27"/>
      <c r="J74" s="31"/>
    </row>
    <row r="75" spans="1:10" ht="15" customHeight="1" x14ac:dyDescent="0.3">
      <c r="A75" s="30"/>
      <c r="B75" s="52"/>
      <c r="C75" s="52" t="s">
        <v>100</v>
      </c>
      <c r="D75" s="52" t="s">
        <v>101</v>
      </c>
      <c r="E75" s="52"/>
      <c r="F75" s="52"/>
      <c r="G75" s="52"/>
      <c r="H75" s="52"/>
      <c r="I75" s="27"/>
      <c r="J75" s="31"/>
    </row>
    <row r="76" spans="1:10" ht="15" customHeight="1" x14ac:dyDescent="0.3">
      <c r="A76" s="30"/>
      <c r="B76" s="52"/>
      <c r="C76" s="52" t="s">
        <v>102</v>
      </c>
      <c r="D76" s="52" t="s">
        <v>103</v>
      </c>
      <c r="E76" s="52"/>
      <c r="F76" s="52"/>
      <c r="G76" s="52"/>
      <c r="H76" s="52"/>
      <c r="I76" s="27"/>
      <c r="J76" s="31"/>
    </row>
    <row r="77" spans="1:10" ht="15" customHeight="1" x14ac:dyDescent="0.3">
      <c r="A77" s="30"/>
      <c r="B77" s="52"/>
      <c r="C77" s="52"/>
      <c r="D77" s="52"/>
      <c r="E77" s="52"/>
      <c r="F77" s="52"/>
      <c r="G77" s="52"/>
      <c r="H77" s="52"/>
      <c r="I77" s="27"/>
      <c r="J77" s="31"/>
    </row>
    <row r="78" spans="1:10" ht="15" customHeight="1" x14ac:dyDescent="0.3">
      <c r="A78" s="30"/>
      <c r="B78" s="52"/>
      <c r="C78" s="79" t="s">
        <v>96</v>
      </c>
      <c r="D78" s="80" t="s">
        <v>97</v>
      </c>
      <c r="E78" s="81" t="s">
        <v>98</v>
      </c>
      <c r="F78" s="80" t="s">
        <v>104</v>
      </c>
      <c r="G78" s="79" t="s">
        <v>100</v>
      </c>
      <c r="H78" s="81" t="s">
        <v>102</v>
      </c>
      <c r="I78" s="27"/>
      <c r="J78" s="31"/>
    </row>
    <row r="79" spans="1:10" ht="15" customHeight="1" x14ac:dyDescent="0.3">
      <c r="A79" s="30"/>
      <c r="B79" s="52"/>
      <c r="C79" s="72">
        <v>185000</v>
      </c>
      <c r="D79" s="65">
        <v>43000</v>
      </c>
      <c r="E79" s="66">
        <v>38000</v>
      </c>
      <c r="F79" s="82">
        <v>0.22</v>
      </c>
      <c r="G79" s="72">
        <v>0</v>
      </c>
      <c r="H79" s="66">
        <v>0</v>
      </c>
      <c r="I79" s="27"/>
      <c r="J79" s="31"/>
    </row>
    <row r="80" spans="1:10" x14ac:dyDescent="0.3">
      <c r="A80" s="30"/>
      <c r="B80" s="52"/>
      <c r="C80" s="52"/>
      <c r="D80" s="52"/>
      <c r="E80" s="52"/>
      <c r="F80" s="52"/>
      <c r="G80" s="52"/>
      <c r="H80" s="52"/>
      <c r="I80" s="27"/>
      <c r="J80" s="31"/>
    </row>
    <row r="81" spans="1:11" x14ac:dyDescent="0.3">
      <c r="A81" s="30"/>
      <c r="B81" s="52"/>
      <c r="C81" s="83"/>
      <c r="D81" s="84"/>
      <c r="E81" s="84"/>
      <c r="F81" s="85" t="s">
        <v>105</v>
      </c>
      <c r="G81" s="86"/>
      <c r="H81" s="52"/>
      <c r="I81" s="27"/>
      <c r="J81" s="31"/>
    </row>
    <row r="82" spans="1:11" x14ac:dyDescent="0.3">
      <c r="A82" s="30"/>
      <c r="B82" s="52"/>
      <c r="C82" s="73" t="s">
        <v>106</v>
      </c>
      <c r="D82" s="74"/>
      <c r="E82" s="74"/>
      <c r="F82" s="87">
        <v>2.5000000000000001E-2</v>
      </c>
      <c r="G82" s="88"/>
      <c r="H82" s="52"/>
      <c r="I82" s="27"/>
      <c r="J82" s="31"/>
    </row>
    <row r="83" spans="1:11" x14ac:dyDescent="0.3">
      <c r="A83" s="30"/>
      <c r="B83" s="52"/>
      <c r="C83" s="89" t="s">
        <v>107</v>
      </c>
      <c r="D83" s="52"/>
      <c r="E83" s="52"/>
      <c r="F83" s="90">
        <v>1.7500000000000002E-2</v>
      </c>
      <c r="G83" s="91"/>
      <c r="H83" s="52"/>
      <c r="I83" s="27"/>
      <c r="J83" s="31"/>
    </row>
    <row r="84" spans="1:11" x14ac:dyDescent="0.3">
      <c r="A84" s="30"/>
      <c r="B84" s="52"/>
      <c r="C84" s="76" t="s">
        <v>108</v>
      </c>
      <c r="D84" s="77"/>
      <c r="E84" s="77"/>
      <c r="F84" s="92">
        <v>2.5000000000000001E-2</v>
      </c>
      <c r="G84" s="93"/>
      <c r="H84" s="52"/>
      <c r="I84" s="27"/>
      <c r="J84" s="31"/>
    </row>
    <row r="85" spans="1:11" x14ac:dyDescent="0.3">
      <c r="A85" s="30"/>
      <c r="B85" s="52"/>
      <c r="C85" s="73" t="s">
        <v>109</v>
      </c>
      <c r="D85" s="74"/>
      <c r="E85" s="74"/>
      <c r="F85" s="87">
        <v>7.4999999999999997E-3</v>
      </c>
      <c r="G85" s="88"/>
      <c r="H85" s="52"/>
      <c r="I85" s="27"/>
      <c r="J85" s="31"/>
    </row>
    <row r="86" spans="1:11" x14ac:dyDescent="0.3">
      <c r="A86" s="30"/>
      <c r="B86" s="52"/>
      <c r="C86" s="76" t="s">
        <v>110</v>
      </c>
      <c r="D86" s="77"/>
      <c r="E86" s="77"/>
      <c r="F86" s="92">
        <v>7.4999999999999997E-3</v>
      </c>
      <c r="G86" s="93"/>
      <c r="H86" s="52"/>
      <c r="I86" s="27"/>
      <c r="J86" s="31"/>
    </row>
    <row r="87" spans="1:11" x14ac:dyDescent="0.3">
      <c r="A87" s="30"/>
      <c r="B87" s="52"/>
      <c r="C87" s="89" t="s">
        <v>111</v>
      </c>
      <c r="D87" s="52"/>
      <c r="E87" s="52"/>
      <c r="F87" s="90">
        <v>2.5000000000000001E-2</v>
      </c>
      <c r="G87" s="91"/>
      <c r="H87" s="52"/>
      <c r="I87" s="27"/>
      <c r="J87" s="31"/>
    </row>
    <row r="88" spans="1:11" x14ac:dyDescent="0.3">
      <c r="A88" s="30"/>
      <c r="B88" s="52"/>
      <c r="C88" s="133" t="s">
        <v>112</v>
      </c>
      <c r="D88" s="77"/>
      <c r="E88" s="77"/>
      <c r="F88" s="92">
        <v>8.5000000000000006E-2</v>
      </c>
      <c r="G88" s="93"/>
      <c r="H88" s="52"/>
      <c r="I88" s="27"/>
      <c r="J88" s="31"/>
    </row>
    <row r="89" spans="1:11" x14ac:dyDescent="0.3">
      <c r="A89" s="30"/>
      <c r="B89" s="52"/>
      <c r="C89" s="52"/>
      <c r="D89" s="52"/>
      <c r="E89" s="52"/>
      <c r="F89" s="52"/>
      <c r="G89" s="52"/>
      <c r="H89" s="52"/>
      <c r="I89" s="27"/>
      <c r="J89" s="31"/>
    </row>
    <row r="90" spans="1:11" x14ac:dyDescent="0.3">
      <c r="A90" s="30"/>
      <c r="B90" s="52"/>
      <c r="C90" s="94" t="s">
        <v>113</v>
      </c>
      <c r="D90" s="52"/>
      <c r="E90" s="52"/>
      <c r="F90" s="52"/>
      <c r="G90" s="52"/>
      <c r="H90" s="52"/>
      <c r="I90" s="27"/>
      <c r="J90" s="31"/>
    </row>
    <row r="91" spans="1:11" x14ac:dyDescent="0.3">
      <c r="A91" s="30"/>
      <c r="B91" s="52"/>
      <c r="C91" s="94" t="s">
        <v>114</v>
      </c>
      <c r="D91" s="52"/>
      <c r="E91" s="52"/>
      <c r="F91" s="52"/>
      <c r="G91" s="52"/>
      <c r="H91" s="52"/>
      <c r="I91" s="27"/>
      <c r="J91" s="31"/>
    </row>
    <row r="92" spans="1:11" x14ac:dyDescent="0.3">
      <c r="A92" s="30"/>
      <c r="B92" s="52"/>
      <c r="C92" s="52"/>
      <c r="D92" s="52"/>
      <c r="E92" s="52"/>
      <c r="F92" s="52"/>
      <c r="G92" s="52"/>
      <c r="H92" s="52"/>
      <c r="I92" s="52"/>
      <c r="J92" s="31"/>
    </row>
    <row r="93" spans="1:11" x14ac:dyDescent="0.3">
      <c r="A93" s="35" t="s">
        <v>4</v>
      </c>
      <c r="B93" s="52" t="s">
        <v>116</v>
      </c>
      <c r="C93" s="52"/>
      <c r="D93" s="52"/>
      <c r="E93" s="52"/>
      <c r="F93" s="52"/>
      <c r="G93" s="52"/>
      <c r="H93" s="52"/>
      <c r="I93" s="52"/>
      <c r="J93" s="31"/>
    </row>
    <row r="94" spans="1:11" ht="15" thickBot="1" x14ac:dyDescent="0.35">
      <c r="A94" s="9">
        <f>INDEX('Point Grid'!$C$8:$I$35,MATCH($A$1,'Point Grid'!$A$8:$A$35,0),MATCH(A93,'Point Grid'!$C$7:$I$7,0))</f>
        <v>0.5</v>
      </c>
      <c r="B94" s="52" t="s">
        <v>115</v>
      </c>
      <c r="C94" s="52"/>
      <c r="D94" s="52"/>
      <c r="E94" s="52"/>
      <c r="F94" s="52"/>
      <c r="G94" s="52"/>
      <c r="H94" s="52"/>
      <c r="I94" s="52"/>
      <c r="J94" s="31"/>
    </row>
    <row r="95" spans="1:11" ht="15" thickBot="1" x14ac:dyDescent="0.35">
      <c r="A95" s="5"/>
      <c r="B95" s="52"/>
      <c r="C95" s="52"/>
      <c r="D95" s="52"/>
      <c r="E95" s="52"/>
      <c r="F95" s="52"/>
      <c r="G95" s="52"/>
      <c r="H95" s="52"/>
      <c r="I95" s="52"/>
      <c r="J95" s="31"/>
      <c r="K95" s="147"/>
    </row>
    <row r="96" spans="1:11" x14ac:dyDescent="0.3">
      <c r="A96" s="30"/>
      <c r="B96" s="52"/>
      <c r="C96" s="52"/>
      <c r="D96" s="52"/>
      <c r="E96" s="52"/>
      <c r="F96" s="52"/>
      <c r="G96" s="52"/>
      <c r="H96" s="52"/>
      <c r="I96" s="52"/>
      <c r="J96" s="31"/>
    </row>
    <row r="97" spans="1:11" ht="15" thickBot="1" x14ac:dyDescent="0.35">
      <c r="A97" s="37"/>
      <c r="B97" s="37"/>
      <c r="C97" s="37"/>
      <c r="D97" s="37"/>
      <c r="E97" s="37"/>
      <c r="F97" s="37"/>
      <c r="G97" s="37"/>
      <c r="H97" s="37"/>
      <c r="I97" s="37"/>
      <c r="J97" s="51"/>
    </row>
    <row r="100" spans="1:11" x14ac:dyDescent="0.3">
      <c r="K100" s="147"/>
    </row>
    <row r="142" spans="30:32" x14ac:dyDescent="0.3">
      <c r="AD142" s="56"/>
      <c r="AE142" s="56"/>
      <c r="AF142" s="56"/>
    </row>
    <row r="145" spans="29:29" x14ac:dyDescent="0.3">
      <c r="AC145" s="56"/>
    </row>
  </sheetData>
  <mergeCells count="1">
    <mergeCell ref="I1:J1"/>
  </mergeCells>
  <conditionalFormatting sqref="B1">
    <cfRule type="cellIs" dxfId="35" priority="3" operator="equal">
      <formula>"Incomplete"</formula>
    </cfRule>
    <cfRule type="cellIs" dxfId="34" priority="4" operator="equal">
      <formula>"Flag for Review"</formula>
    </cfRule>
    <cfRule type="cellIs" dxfId="33" priority="5" operator="equal">
      <formula>"Finished"</formula>
    </cfRule>
  </conditionalFormatting>
  <dataValidations count="1">
    <dataValidation type="list" allowBlank="1" showInputMessage="1" showErrorMessage="1" sqref="B1" xr:uid="{00000000-0002-0000-1200-000000000000}">
      <formula1>"Finished, Flag for Review, Incomplete"</formula1>
    </dataValidation>
  </dataValidations>
  <hyperlinks>
    <hyperlink ref="I1" location="'Point Grid'!A8" display="Return to Point Grid" xr:uid="{00000000-0004-0000-1200-000000000000}"/>
    <hyperlink ref="I1:J1" location="'Point Grid'!A1" display="Return to Point Grid" xr:uid="{00000000-0004-0000-12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35"/>
  <sheetViews>
    <sheetView zoomScaleNormal="100" workbookViewId="0"/>
  </sheetViews>
  <sheetFormatPr defaultRowHeight="14.4" x14ac:dyDescent="0.3"/>
  <cols>
    <col min="1" max="1" width="9.6640625" customWidth="1"/>
    <col min="2" max="2" width="10.44140625" customWidth="1"/>
    <col min="3" max="9" width="6.6640625" customWidth="1"/>
    <col min="10" max="10" width="14.109375" bestFit="1" customWidth="1"/>
    <col min="11" max="11" width="2.6640625" customWidth="1"/>
    <col min="12" max="12" width="12.6640625" customWidth="1"/>
    <col min="13" max="19" width="6.6640625" customWidth="1"/>
  </cols>
  <sheetData>
    <row r="1" spans="1:23" ht="15" thickBot="1" x14ac:dyDescent="0.35"/>
    <row r="2" spans="1:23" ht="15" customHeight="1" thickBot="1" x14ac:dyDescent="0.35">
      <c r="L2" s="19" t="s">
        <v>31</v>
      </c>
      <c r="M2" s="22" t="e">
        <f>IF(SUM(IF(M8:S35="",0,1))=0,"",SUM(M8:S35))</f>
        <v>#VALUE!</v>
      </c>
      <c r="O2" s="13" t="s">
        <v>14</v>
      </c>
      <c r="P2" s="6" t="e">
        <f>IF(M2="","",M2/M3)</f>
        <v>#VALUE!</v>
      </c>
    </row>
    <row r="3" spans="1:23" x14ac:dyDescent="0.3">
      <c r="L3" s="20" t="s">
        <v>32</v>
      </c>
      <c r="M3" s="21">
        <f>SUM(B8:B35)</f>
        <v>72</v>
      </c>
    </row>
    <row r="5" spans="1:23" ht="23.4" x14ac:dyDescent="0.45">
      <c r="A5" s="15" t="s">
        <v>513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3" ht="15.6" x14ac:dyDescent="0.3">
      <c r="A6" s="1"/>
      <c r="B6" s="196" t="s">
        <v>9</v>
      </c>
      <c r="C6" s="2" t="s">
        <v>1</v>
      </c>
      <c r="D6" s="2"/>
      <c r="E6" s="2"/>
      <c r="F6" s="2"/>
      <c r="G6" s="2"/>
      <c r="H6" s="2"/>
      <c r="I6" s="2"/>
      <c r="J6" s="1"/>
      <c r="L6" s="4" t="s">
        <v>11</v>
      </c>
      <c r="M6" s="2" t="s">
        <v>1</v>
      </c>
      <c r="N6" s="2"/>
      <c r="O6" s="2"/>
      <c r="P6" s="2"/>
      <c r="Q6" s="2"/>
      <c r="R6" s="2"/>
      <c r="S6" s="2"/>
    </row>
    <row r="7" spans="1:23" x14ac:dyDescent="0.3">
      <c r="A7" s="3" t="s">
        <v>0</v>
      </c>
      <c r="B7" s="196"/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L7" s="3" t="s">
        <v>0</v>
      </c>
      <c r="M7" s="3" t="s">
        <v>2</v>
      </c>
      <c r="N7" s="3" t="s">
        <v>3</v>
      </c>
      <c r="O7" s="3" t="s">
        <v>4</v>
      </c>
      <c r="P7" s="3" t="s">
        <v>5</v>
      </c>
      <c r="Q7" s="3" t="s">
        <v>6</v>
      </c>
      <c r="R7" s="3" t="s">
        <v>7</v>
      </c>
      <c r="S7" s="3" t="s">
        <v>8</v>
      </c>
    </row>
    <row r="8" spans="1:23" x14ac:dyDescent="0.3">
      <c r="A8" s="14">
        <v>1</v>
      </c>
      <c r="B8" s="132">
        <f>SUM(C8:I8)</f>
        <v>2</v>
      </c>
      <c r="C8" s="11">
        <v>0.5</v>
      </c>
      <c r="D8" s="11">
        <v>0.25</v>
      </c>
      <c r="E8" s="11">
        <v>0.75</v>
      </c>
      <c r="F8" s="11">
        <v>0.5</v>
      </c>
      <c r="G8" s="11"/>
      <c r="H8" s="11"/>
      <c r="I8" s="11"/>
      <c r="J8" s="10" t="str">
        <f ca="1">INDIRECT("'"&amp;A8&amp;"'!B1")</f>
        <v>Incomplete</v>
      </c>
      <c r="L8" s="14">
        <f>A8</f>
        <v>1</v>
      </c>
      <c r="M8" s="11" t="str">
        <f>IF('1'!$A8="","",'1'!$A8)</f>
        <v/>
      </c>
      <c r="N8" s="11" t="str">
        <f>IF('1'!$A12="","",'1'!$A12)</f>
        <v/>
      </c>
      <c r="O8" s="11" t="str">
        <f>IF('1'!$A16="","",'1'!$A16)</f>
        <v/>
      </c>
      <c r="P8" s="11" t="str">
        <f>IF('1'!$A20="","",'1'!$A20)</f>
        <v/>
      </c>
      <c r="Q8" s="11"/>
      <c r="R8" s="11" t="s">
        <v>34</v>
      </c>
      <c r="S8" s="11"/>
      <c r="T8" s="180">
        <f>L8</f>
        <v>1</v>
      </c>
      <c r="U8" s="184" t="s">
        <v>328</v>
      </c>
      <c r="V8" s="184"/>
      <c r="W8" s="184"/>
    </row>
    <row r="9" spans="1:23" x14ac:dyDescent="0.3">
      <c r="A9" s="14">
        <v>2</v>
      </c>
      <c r="B9" s="132">
        <f t="shared" ref="B9:B35" si="0">SUM(C9:I9)</f>
        <v>1</v>
      </c>
      <c r="C9" s="11">
        <v>0.5</v>
      </c>
      <c r="D9" s="11">
        <v>0.5</v>
      </c>
      <c r="E9" s="11"/>
      <c r="F9" s="11"/>
      <c r="G9" s="11"/>
      <c r="H9" s="11"/>
      <c r="I9" s="11"/>
      <c r="J9" s="10" t="str">
        <f t="shared" ref="J9:J26" ca="1" si="1">INDIRECT("'"&amp;A9&amp;"'!B1")</f>
        <v>Incomplete</v>
      </c>
      <c r="L9" s="14">
        <f t="shared" ref="L9:L26" si="2">A9</f>
        <v>2</v>
      </c>
      <c r="M9" s="11" t="str">
        <f>IF('2'!$A8="","",'2'!$A8)</f>
        <v/>
      </c>
      <c r="N9" s="11" t="str">
        <f>IF('2'!$A12="","",'2'!$A12)</f>
        <v/>
      </c>
      <c r="O9" s="11"/>
      <c r="P9" s="11"/>
      <c r="Q9" s="11"/>
      <c r="R9" s="11"/>
      <c r="S9" s="11"/>
      <c r="T9" s="180">
        <f t="shared" ref="T9:T35" si="3">L9</f>
        <v>2</v>
      </c>
      <c r="U9" s="184" t="s">
        <v>415</v>
      </c>
      <c r="V9" s="184"/>
      <c r="W9" s="184"/>
    </row>
    <row r="10" spans="1:23" x14ac:dyDescent="0.3">
      <c r="A10" s="14">
        <v>3</v>
      </c>
      <c r="B10" s="132">
        <f t="shared" si="0"/>
        <v>1.25</v>
      </c>
      <c r="C10" s="11">
        <v>0.75</v>
      </c>
      <c r="D10" s="11">
        <v>0.5</v>
      </c>
      <c r="E10" s="11"/>
      <c r="F10" s="11"/>
      <c r="G10" s="11"/>
      <c r="H10" s="11"/>
      <c r="I10" s="11"/>
      <c r="J10" s="10" t="str">
        <f t="shared" ca="1" si="1"/>
        <v>Incomplete</v>
      </c>
      <c r="L10" s="14">
        <f t="shared" si="2"/>
        <v>3</v>
      </c>
      <c r="M10" s="11" t="str">
        <f>IF('3'!$A8="","",'3'!$A8)</f>
        <v/>
      </c>
      <c r="N10" s="11" t="str">
        <f>IF('3'!$A12="","",'3'!$A12)</f>
        <v/>
      </c>
      <c r="O10" s="11"/>
      <c r="P10" s="11"/>
      <c r="Q10" s="11"/>
      <c r="R10" s="11"/>
      <c r="S10" s="11"/>
      <c r="T10" s="180">
        <f t="shared" si="3"/>
        <v>3</v>
      </c>
      <c r="U10" s="184" t="s">
        <v>332</v>
      </c>
      <c r="V10" s="184"/>
      <c r="W10" s="184"/>
    </row>
    <row r="11" spans="1:23" x14ac:dyDescent="0.3">
      <c r="A11" s="14">
        <v>4</v>
      </c>
      <c r="B11" s="132">
        <f t="shared" si="0"/>
        <v>1.5</v>
      </c>
      <c r="C11" s="11">
        <v>0.75</v>
      </c>
      <c r="D11" s="11">
        <v>0.75</v>
      </c>
      <c r="E11" s="11"/>
      <c r="F11" s="11"/>
      <c r="G11" s="11"/>
      <c r="H11" s="11"/>
      <c r="I11" s="11"/>
      <c r="J11" s="10" t="str">
        <f t="shared" ca="1" si="1"/>
        <v>Incomplete</v>
      </c>
      <c r="L11" s="14">
        <f t="shared" si="2"/>
        <v>4</v>
      </c>
      <c r="M11" s="11" t="str">
        <f>IF('4'!$A8="","",'4'!$A8)</f>
        <v/>
      </c>
      <c r="N11" s="11" t="str">
        <f>IF('4'!$A12="","",'4'!$A12)</f>
        <v/>
      </c>
      <c r="O11" s="11" t="str">
        <f>IF('4'!$A16="","",'4'!$A16)</f>
        <v/>
      </c>
      <c r="P11" s="11"/>
      <c r="Q11" s="11"/>
      <c r="R11" s="11"/>
      <c r="S11" s="11"/>
      <c r="T11" s="185">
        <f t="shared" si="3"/>
        <v>4</v>
      </c>
      <c r="U11" s="186" t="s">
        <v>329</v>
      </c>
      <c r="V11" s="186"/>
      <c r="W11" s="186"/>
    </row>
    <row r="12" spans="1:23" x14ac:dyDescent="0.3">
      <c r="A12" s="14">
        <v>5</v>
      </c>
      <c r="B12" s="132">
        <f t="shared" si="0"/>
        <v>2.25</v>
      </c>
      <c r="C12" s="11">
        <v>1</v>
      </c>
      <c r="D12" s="11">
        <v>0.5</v>
      </c>
      <c r="E12" s="11">
        <v>0.75</v>
      </c>
      <c r="F12" s="11"/>
      <c r="G12" s="11"/>
      <c r="H12" s="11"/>
      <c r="I12" s="11"/>
      <c r="J12" s="10" t="str">
        <f t="shared" ca="1" si="1"/>
        <v>Incomplete</v>
      </c>
      <c r="L12" s="14">
        <f t="shared" si="2"/>
        <v>5</v>
      </c>
      <c r="M12" s="11" t="str">
        <f>IF('5'!$A8="","",'5'!$A8)</f>
        <v/>
      </c>
      <c r="N12" s="11" t="str">
        <f>IF('5'!$A12="","",'5'!$A12)</f>
        <v/>
      </c>
      <c r="O12" s="11" t="str">
        <f>IF('5'!$A22="","",'5'!$A22)</f>
        <v/>
      </c>
      <c r="P12" s="11"/>
      <c r="Q12" s="11"/>
      <c r="R12" s="11"/>
      <c r="S12" s="11"/>
      <c r="T12" s="180">
        <f t="shared" si="3"/>
        <v>5</v>
      </c>
      <c r="U12" s="184" t="s">
        <v>512</v>
      </c>
      <c r="V12" s="184"/>
      <c r="W12" s="184"/>
    </row>
    <row r="13" spans="1:23" x14ac:dyDescent="0.3">
      <c r="A13" s="14">
        <v>6</v>
      </c>
      <c r="B13" s="132">
        <f t="shared" si="0"/>
        <v>1.5</v>
      </c>
      <c r="C13" s="11">
        <v>0.5</v>
      </c>
      <c r="D13" s="11">
        <v>1</v>
      </c>
      <c r="E13" s="11"/>
      <c r="F13" s="11"/>
      <c r="G13" s="11"/>
      <c r="H13" s="11"/>
      <c r="I13" s="11"/>
      <c r="J13" s="10" t="str">
        <f t="shared" ca="1" si="1"/>
        <v>Incomplete</v>
      </c>
      <c r="L13" s="14">
        <f t="shared" si="2"/>
        <v>6</v>
      </c>
      <c r="M13" s="11" t="str">
        <f>IF('6'!$A8="","",'6'!$A8)</f>
        <v/>
      </c>
      <c r="N13" s="11" t="str">
        <f>IF('6'!$A12="","",'6'!$A12)</f>
        <v/>
      </c>
      <c r="O13" s="11" t="str">
        <f>IF('6'!$A16="","",'6'!$A16)</f>
        <v/>
      </c>
      <c r="P13" s="11" t="str">
        <f>IF('6'!$A20="","",'6'!$A20)</f>
        <v/>
      </c>
      <c r="Q13" s="11"/>
      <c r="R13" s="11"/>
      <c r="S13" s="11"/>
      <c r="T13" s="180">
        <f t="shared" si="3"/>
        <v>6</v>
      </c>
      <c r="U13" s="184" t="s">
        <v>362</v>
      </c>
      <c r="V13" s="184"/>
      <c r="W13" s="184"/>
    </row>
    <row r="14" spans="1:23" x14ac:dyDescent="0.3">
      <c r="A14" s="14">
        <v>7</v>
      </c>
      <c r="B14" s="132">
        <f t="shared" si="0"/>
        <v>2.75</v>
      </c>
      <c r="C14" s="11">
        <v>0.25</v>
      </c>
      <c r="D14" s="11">
        <v>1</v>
      </c>
      <c r="E14" s="11">
        <v>1</v>
      </c>
      <c r="F14" s="11">
        <v>0.5</v>
      </c>
      <c r="G14" s="11"/>
      <c r="H14" s="11"/>
      <c r="I14" s="11"/>
      <c r="J14" s="10" t="str">
        <f t="shared" ca="1" si="1"/>
        <v>Incomplete</v>
      </c>
      <c r="L14" s="14">
        <f t="shared" si="2"/>
        <v>7</v>
      </c>
      <c r="M14" s="11" t="str">
        <f>IF('7'!$A8="","",'7'!$A8)</f>
        <v/>
      </c>
      <c r="N14" s="11" t="str">
        <f>IF('7'!$A12="","",'7'!$A12)</f>
        <v/>
      </c>
      <c r="O14" s="11" t="str">
        <f>IF('7'!$A16="","",'7'!$A16)</f>
        <v/>
      </c>
      <c r="P14" s="11" t="str">
        <f>IF('7'!$A20="","",'7'!$A20)</f>
        <v/>
      </c>
      <c r="Q14" s="11"/>
      <c r="R14" s="11"/>
      <c r="S14" s="11"/>
      <c r="T14" s="180">
        <f t="shared" si="3"/>
        <v>7</v>
      </c>
      <c r="U14" s="184" t="s">
        <v>363</v>
      </c>
      <c r="V14" s="184"/>
      <c r="W14" s="184"/>
    </row>
    <row r="15" spans="1:23" x14ac:dyDescent="0.3">
      <c r="A15" s="14">
        <v>8</v>
      </c>
      <c r="B15" s="132">
        <f t="shared" si="0"/>
        <v>2.25</v>
      </c>
      <c r="C15" s="11">
        <v>1.25</v>
      </c>
      <c r="D15" s="11">
        <v>1</v>
      </c>
      <c r="E15" s="11"/>
      <c r="F15" s="11"/>
      <c r="G15" s="11"/>
      <c r="H15" s="11"/>
      <c r="I15" s="11"/>
      <c r="J15" s="10" t="str">
        <f t="shared" ca="1" si="1"/>
        <v>Incomplete</v>
      </c>
      <c r="L15" s="14">
        <f t="shared" si="2"/>
        <v>8</v>
      </c>
      <c r="M15" s="11" t="str">
        <f>IF('8'!$A8="","",'8'!$A8)</f>
        <v/>
      </c>
      <c r="N15" s="11" t="str">
        <f>IF('8'!$A16="","",'8'!$A16)</f>
        <v/>
      </c>
      <c r="O15" s="11"/>
      <c r="P15" s="11"/>
      <c r="Q15" s="11"/>
      <c r="R15" s="11"/>
      <c r="S15" s="11"/>
      <c r="T15" s="185">
        <f t="shared" si="3"/>
        <v>8</v>
      </c>
      <c r="U15" s="186" t="s">
        <v>364</v>
      </c>
      <c r="V15" s="186"/>
      <c r="W15" s="186"/>
    </row>
    <row r="16" spans="1:23" x14ac:dyDescent="0.3">
      <c r="A16" s="14">
        <v>9</v>
      </c>
      <c r="B16" s="132">
        <f t="shared" si="0"/>
        <v>1.75</v>
      </c>
      <c r="C16" s="11">
        <v>0.75</v>
      </c>
      <c r="D16" s="11">
        <v>0.5</v>
      </c>
      <c r="E16" s="11">
        <v>0.5</v>
      </c>
      <c r="F16" s="11"/>
      <c r="G16" s="11"/>
      <c r="H16" s="11"/>
      <c r="I16" s="11"/>
      <c r="J16" s="10" t="str">
        <f t="shared" ca="1" si="1"/>
        <v>Incomplete</v>
      </c>
      <c r="L16" s="14">
        <f t="shared" si="2"/>
        <v>9</v>
      </c>
      <c r="M16" s="11" t="str">
        <f>IF('9'!$A39="","",'9'!$A39)</f>
        <v/>
      </c>
      <c r="N16" s="11" t="str">
        <f>IF('9'!$A43="","",'9'!$A43)</f>
        <v/>
      </c>
      <c r="O16" s="11" t="str">
        <f>IF('9'!$A47="","",'9'!$A47)</f>
        <v/>
      </c>
      <c r="P16" s="11"/>
      <c r="Q16" s="11"/>
      <c r="R16" s="11"/>
      <c r="S16" s="11"/>
      <c r="T16" s="180">
        <f t="shared" si="3"/>
        <v>9</v>
      </c>
      <c r="U16" s="184" t="s">
        <v>365</v>
      </c>
      <c r="V16" s="184"/>
      <c r="W16" s="184"/>
    </row>
    <row r="17" spans="1:23" x14ac:dyDescent="0.3">
      <c r="A17" s="14">
        <v>10</v>
      </c>
      <c r="B17" s="132">
        <f t="shared" si="0"/>
        <v>1</v>
      </c>
      <c r="C17" s="11">
        <v>1</v>
      </c>
      <c r="D17" s="11"/>
      <c r="E17" s="11"/>
      <c r="F17" s="11"/>
      <c r="G17" s="11"/>
      <c r="H17" s="11"/>
      <c r="I17" s="11"/>
      <c r="J17" s="10" t="str">
        <f t="shared" ca="1" si="1"/>
        <v>Incomplete</v>
      </c>
      <c r="L17" s="14">
        <f t="shared" si="2"/>
        <v>10</v>
      </c>
      <c r="M17" s="11" t="str">
        <f>IF('10'!$A8="","",'10'!$A8)</f>
        <v/>
      </c>
      <c r="N17" s="11"/>
      <c r="O17" s="11"/>
      <c r="P17" s="11"/>
      <c r="Q17" s="11"/>
      <c r="R17" s="11"/>
      <c r="S17" s="11"/>
      <c r="T17" s="180">
        <f t="shared" si="3"/>
        <v>10</v>
      </c>
      <c r="U17" s="184" t="s">
        <v>366</v>
      </c>
      <c r="V17" s="184"/>
      <c r="W17" s="184"/>
    </row>
    <row r="18" spans="1:23" x14ac:dyDescent="0.3">
      <c r="A18" s="14">
        <v>11</v>
      </c>
      <c r="B18" s="132">
        <f t="shared" si="0"/>
        <v>2</v>
      </c>
      <c r="C18" s="11">
        <v>0.25</v>
      </c>
      <c r="D18" s="11">
        <v>0.5</v>
      </c>
      <c r="E18" s="11">
        <v>0.5</v>
      </c>
      <c r="F18" s="11">
        <v>0.5</v>
      </c>
      <c r="G18" s="11">
        <v>0.25</v>
      </c>
      <c r="H18" s="11"/>
      <c r="I18" s="11"/>
      <c r="J18" s="10" t="str">
        <f t="shared" ca="1" si="1"/>
        <v>Incomplete</v>
      </c>
      <c r="L18" s="14">
        <f t="shared" si="2"/>
        <v>11</v>
      </c>
      <c r="M18" s="11" t="str">
        <f>IF('11'!$A8="","",'11'!$A8)</f>
        <v/>
      </c>
      <c r="N18" s="11" t="str">
        <f>IF('11'!$A12="","",'11'!$A12)</f>
        <v/>
      </c>
      <c r="O18" s="11" t="str">
        <f>IF('11'!$A16="","",'11'!$A16)</f>
        <v/>
      </c>
      <c r="P18" s="11" t="str">
        <f>IF('11'!$A20="","",'11'!$A20)</f>
        <v/>
      </c>
      <c r="Q18" s="11" t="str">
        <f>IF('11'!$A24="","",'11'!$A24)</f>
        <v/>
      </c>
      <c r="R18" s="11"/>
      <c r="S18" s="11"/>
      <c r="T18" s="180">
        <f t="shared" si="3"/>
        <v>11</v>
      </c>
      <c r="U18" s="184" t="s">
        <v>367</v>
      </c>
      <c r="V18" s="184"/>
      <c r="W18" s="184"/>
    </row>
    <row r="19" spans="1:23" x14ac:dyDescent="0.3">
      <c r="A19" s="14">
        <v>12</v>
      </c>
      <c r="B19" s="132">
        <f t="shared" si="0"/>
        <v>1.25</v>
      </c>
      <c r="C19" s="11">
        <v>0.25</v>
      </c>
      <c r="D19" s="11">
        <v>0.25</v>
      </c>
      <c r="E19" s="11">
        <v>0.25</v>
      </c>
      <c r="F19" s="11">
        <v>0.5</v>
      </c>
      <c r="G19" s="11"/>
      <c r="H19" s="11"/>
      <c r="I19" s="11"/>
      <c r="J19" s="10" t="str">
        <f t="shared" ca="1" si="1"/>
        <v>Incomplete</v>
      </c>
      <c r="L19" s="14">
        <f t="shared" si="2"/>
        <v>12</v>
      </c>
      <c r="M19" s="11" t="str">
        <f>IF('12'!$A8="","",'12'!$A8)</f>
        <v/>
      </c>
      <c r="N19" s="11" t="str">
        <f>IF('12'!$A15="","",'12'!$A15)</f>
        <v/>
      </c>
      <c r="O19" s="11" t="str">
        <f>IF('12'!$A20="","",'12'!$A20)</f>
        <v/>
      </c>
      <c r="P19" s="11" t="str">
        <f>IF('12'!$A28="","",'12'!$A28)</f>
        <v/>
      </c>
      <c r="Q19" s="11"/>
      <c r="R19" s="11"/>
      <c r="S19" s="11"/>
      <c r="T19" s="185">
        <f t="shared" si="3"/>
        <v>12</v>
      </c>
      <c r="U19" s="186" t="s">
        <v>367</v>
      </c>
      <c r="V19" s="186"/>
      <c r="W19" s="186"/>
    </row>
    <row r="20" spans="1:23" x14ac:dyDescent="0.3">
      <c r="A20" s="14">
        <v>13</v>
      </c>
      <c r="B20" s="132">
        <f t="shared" si="0"/>
        <v>1.5</v>
      </c>
      <c r="C20" s="11">
        <v>0.5</v>
      </c>
      <c r="D20" s="11">
        <v>0.5</v>
      </c>
      <c r="E20" s="11">
        <v>0.5</v>
      </c>
      <c r="F20" s="11"/>
      <c r="G20" s="11"/>
      <c r="H20" s="11"/>
      <c r="I20" s="11"/>
      <c r="J20" s="10" t="str">
        <f t="shared" ca="1" si="1"/>
        <v>Incomplete</v>
      </c>
      <c r="L20" s="14">
        <f t="shared" si="2"/>
        <v>13</v>
      </c>
      <c r="M20" s="11" t="str">
        <f>IF('13'!$A8="","",'13'!$A8)</f>
        <v/>
      </c>
      <c r="N20" s="11" t="str">
        <f>IF('13'!$A12="","",'13'!$A12)</f>
        <v/>
      </c>
      <c r="O20" s="11" t="str">
        <f>IF('13'!$A16="","",'13'!$A16)</f>
        <v/>
      </c>
      <c r="P20" s="11"/>
      <c r="Q20" s="11"/>
      <c r="R20" s="11"/>
      <c r="S20" s="11"/>
      <c r="T20" s="180">
        <f t="shared" si="3"/>
        <v>13</v>
      </c>
      <c r="U20" s="97" t="s">
        <v>368</v>
      </c>
      <c r="V20" s="184"/>
      <c r="W20" s="184"/>
    </row>
    <row r="21" spans="1:23" x14ac:dyDescent="0.3">
      <c r="A21" s="14">
        <v>14</v>
      </c>
      <c r="B21" s="132">
        <f t="shared" si="0"/>
        <v>2.25</v>
      </c>
      <c r="C21" s="11">
        <v>1</v>
      </c>
      <c r="D21" s="11">
        <v>0.5</v>
      </c>
      <c r="E21" s="11">
        <v>0.75</v>
      </c>
      <c r="F21" s="11"/>
      <c r="G21" s="11"/>
      <c r="H21" s="11"/>
      <c r="I21" s="11"/>
      <c r="J21" s="10" t="str">
        <f t="shared" ca="1" si="1"/>
        <v>Incomplete</v>
      </c>
      <c r="L21" s="14">
        <f t="shared" si="2"/>
        <v>14</v>
      </c>
      <c r="M21" s="11" t="str">
        <f>IF('14'!$A8="","",'14'!$A8)</f>
        <v/>
      </c>
      <c r="N21" s="11" t="str">
        <f>IF('14'!$A33="","",'14'!$A33)</f>
        <v/>
      </c>
      <c r="O21" s="11" t="str">
        <f>IF('14'!$A37="","",'14'!$A37)</f>
        <v/>
      </c>
      <c r="P21" s="11"/>
      <c r="Q21" s="11"/>
      <c r="R21" s="11"/>
      <c r="S21" s="11"/>
      <c r="T21" s="180">
        <f t="shared" si="3"/>
        <v>14</v>
      </c>
      <c r="U21" s="97" t="s">
        <v>369</v>
      </c>
      <c r="V21" s="184"/>
      <c r="W21" s="184"/>
    </row>
    <row r="22" spans="1:23" x14ac:dyDescent="0.3">
      <c r="A22" s="14">
        <v>15</v>
      </c>
      <c r="B22" s="132">
        <f t="shared" si="0"/>
        <v>1</v>
      </c>
      <c r="C22" s="11">
        <v>0.5</v>
      </c>
      <c r="D22" s="11">
        <v>0.5</v>
      </c>
      <c r="E22" s="11"/>
      <c r="F22" s="11"/>
      <c r="G22" s="11"/>
      <c r="H22" s="11"/>
      <c r="I22" s="11"/>
      <c r="J22" s="10" t="str">
        <f t="shared" ca="1" si="1"/>
        <v>Incomplete</v>
      </c>
      <c r="L22" s="14">
        <f t="shared" si="2"/>
        <v>15</v>
      </c>
      <c r="M22" s="11" t="str">
        <f>IF('15'!A8="","",'15'!A8)</f>
        <v/>
      </c>
      <c r="N22" s="11" t="str">
        <f>IF('15'!A12="","",'15'!A12)</f>
        <v/>
      </c>
      <c r="O22" s="11"/>
      <c r="P22" s="11"/>
      <c r="Q22" s="11"/>
      <c r="R22" s="11"/>
      <c r="S22" s="11"/>
      <c r="T22" s="180">
        <f t="shared" si="3"/>
        <v>15</v>
      </c>
      <c r="U22" s="97" t="s">
        <v>370</v>
      </c>
      <c r="V22" s="184"/>
      <c r="W22" s="184"/>
    </row>
    <row r="23" spans="1:23" x14ac:dyDescent="0.3">
      <c r="A23" s="14">
        <v>16</v>
      </c>
      <c r="B23" s="132">
        <f t="shared" si="0"/>
        <v>6.5</v>
      </c>
      <c r="C23" s="11">
        <v>1</v>
      </c>
      <c r="D23" s="11">
        <v>1.75</v>
      </c>
      <c r="E23" s="11">
        <v>1.5</v>
      </c>
      <c r="F23" s="11">
        <v>1</v>
      </c>
      <c r="G23" s="11">
        <v>1.25</v>
      </c>
      <c r="H23" s="11"/>
      <c r="I23" s="11"/>
      <c r="J23" s="10" t="str">
        <f t="shared" ca="1" si="1"/>
        <v>Incomplete</v>
      </c>
      <c r="L23" s="14">
        <f t="shared" si="2"/>
        <v>16</v>
      </c>
      <c r="M23" s="11" t="str">
        <f>IF('16'!A78="","",'16'!A78)</f>
        <v/>
      </c>
      <c r="N23" s="11" t="str">
        <f>IF('16'!A82="","",'16'!A82)</f>
        <v/>
      </c>
      <c r="O23" s="11" t="str">
        <f>IF('16'!A89="","",'16'!A89)</f>
        <v/>
      </c>
      <c r="P23" s="11" t="str">
        <f>IF('16'!A96="","",'16'!A96)</f>
        <v/>
      </c>
      <c r="Q23" s="11" t="str">
        <f>IF('16'!A96="","",'16'!A96)</f>
        <v/>
      </c>
      <c r="R23" s="11"/>
      <c r="S23" s="11"/>
      <c r="T23" s="185">
        <f t="shared" si="3"/>
        <v>16</v>
      </c>
      <c r="U23" s="186" t="s">
        <v>510</v>
      </c>
      <c r="V23" s="186"/>
      <c r="W23" s="186"/>
    </row>
    <row r="24" spans="1:23" x14ac:dyDescent="0.3">
      <c r="A24" s="14">
        <v>17</v>
      </c>
      <c r="B24" s="132">
        <f t="shared" si="0"/>
        <v>7.75</v>
      </c>
      <c r="C24" s="11">
        <v>2.25</v>
      </c>
      <c r="D24" s="11">
        <v>5</v>
      </c>
      <c r="E24" s="11">
        <v>0.5</v>
      </c>
      <c r="F24" s="11"/>
      <c r="G24" s="11"/>
      <c r="H24" s="11"/>
      <c r="I24" s="11"/>
      <c r="J24" s="10" t="str">
        <f t="shared" ca="1" si="1"/>
        <v>Incomplete</v>
      </c>
      <c r="L24" s="14">
        <f t="shared" si="2"/>
        <v>17</v>
      </c>
      <c r="M24" s="11" t="str">
        <f>IF('17'!$A8="","",'17'!$A8)</f>
        <v/>
      </c>
      <c r="N24" s="11" t="str">
        <f>IF('17'!$A33="","",'17'!$A33)</f>
        <v/>
      </c>
      <c r="O24" s="11" t="str">
        <f>IF('17'!$A71="","",'17'!$A71)</f>
        <v/>
      </c>
      <c r="P24" s="11"/>
      <c r="Q24" s="11"/>
      <c r="R24" s="11"/>
      <c r="S24" s="11"/>
      <c r="T24" s="180">
        <f t="shared" si="3"/>
        <v>17</v>
      </c>
      <c r="U24" s="97" t="s">
        <v>371</v>
      </c>
      <c r="V24" s="184"/>
      <c r="W24" s="184"/>
    </row>
    <row r="25" spans="1:23" x14ac:dyDescent="0.3">
      <c r="A25" s="14">
        <v>18</v>
      </c>
      <c r="B25" s="132">
        <f t="shared" si="0"/>
        <v>2</v>
      </c>
      <c r="C25" s="11">
        <v>0.5</v>
      </c>
      <c r="D25" s="11">
        <v>0.75</v>
      </c>
      <c r="E25" s="11">
        <v>0.75</v>
      </c>
      <c r="F25" s="11"/>
      <c r="G25" s="11"/>
      <c r="H25" s="11"/>
      <c r="I25" s="11"/>
      <c r="J25" s="10" t="str">
        <f t="shared" ca="1" si="1"/>
        <v>Incomplete</v>
      </c>
      <c r="L25" s="14">
        <f t="shared" si="2"/>
        <v>18</v>
      </c>
      <c r="M25" s="11" t="str">
        <f>IF('18'!$A21="","",'18'!$A21)</f>
        <v/>
      </c>
      <c r="N25" s="11" t="str">
        <f>IF('18'!$A26="","",'18'!$A26)</f>
        <v/>
      </c>
      <c r="O25" s="11" t="str">
        <f>IF('18'!$A31="","",'18'!$A31)</f>
        <v/>
      </c>
      <c r="P25" s="11"/>
      <c r="Q25" s="11"/>
      <c r="R25" s="11"/>
      <c r="S25" s="11"/>
      <c r="T25" s="180">
        <f t="shared" si="3"/>
        <v>18</v>
      </c>
      <c r="U25" s="97" t="s">
        <v>549</v>
      </c>
      <c r="V25" s="184"/>
      <c r="W25" s="184"/>
    </row>
    <row r="26" spans="1:23" x14ac:dyDescent="0.3">
      <c r="A26" s="14">
        <v>19</v>
      </c>
      <c r="B26" s="132">
        <f t="shared" si="0"/>
        <v>4.5</v>
      </c>
      <c r="C26" s="11">
        <v>0.5</v>
      </c>
      <c r="D26" s="11">
        <v>1.25</v>
      </c>
      <c r="E26" s="11">
        <v>0.5</v>
      </c>
      <c r="F26" s="11">
        <v>0.5</v>
      </c>
      <c r="G26" s="11">
        <v>0.5</v>
      </c>
      <c r="H26" s="11">
        <v>0.25</v>
      </c>
      <c r="I26" s="11">
        <v>1</v>
      </c>
      <c r="J26" s="10" t="str">
        <f t="shared" ca="1" si="1"/>
        <v>Incomplete</v>
      </c>
      <c r="L26" s="14">
        <f t="shared" si="2"/>
        <v>19</v>
      </c>
      <c r="M26" s="11" t="str">
        <f>IF('19'!$A16="","",'19'!$A16)</f>
        <v/>
      </c>
      <c r="N26" s="11" t="str">
        <f>IF('19'!$A20="","",'19'!$A20)</f>
        <v/>
      </c>
      <c r="O26" s="11" t="str">
        <f>IF('19'!$A33="","",'19'!$A33)</f>
        <v/>
      </c>
      <c r="P26" s="11" t="str">
        <f>IF('19'!$A37="","",'19'!$A37)</f>
        <v/>
      </c>
      <c r="Q26" s="11" t="str">
        <f>IF('19'!$A41="","",'19'!$A41)</f>
        <v/>
      </c>
      <c r="R26" s="11" t="str">
        <f>IF('19'!$A45="","",'19'!$A45)</f>
        <v/>
      </c>
      <c r="S26" s="11" t="str">
        <f>IF('19'!$A50="","",'19'!$A50)</f>
        <v/>
      </c>
      <c r="T26" s="180">
        <f t="shared" si="3"/>
        <v>19</v>
      </c>
      <c r="U26" s="97" t="s">
        <v>372</v>
      </c>
      <c r="V26" s="184"/>
      <c r="W26" s="184"/>
    </row>
    <row r="27" spans="1:23" x14ac:dyDescent="0.3">
      <c r="A27" s="14">
        <v>20</v>
      </c>
      <c r="B27" s="132">
        <f t="shared" si="0"/>
        <v>3</v>
      </c>
      <c r="C27" s="11">
        <v>0.75</v>
      </c>
      <c r="D27" s="11">
        <v>1</v>
      </c>
      <c r="E27" s="11">
        <v>0.75</v>
      </c>
      <c r="F27" s="11">
        <v>0.5</v>
      </c>
      <c r="G27" s="11"/>
      <c r="H27" s="11"/>
      <c r="I27" s="11"/>
      <c r="J27" s="10" t="str">
        <f t="shared" ref="J27:J35" ca="1" si="4">INDIRECT("'"&amp;A27&amp;"'!B1")</f>
        <v>Incomplete</v>
      </c>
      <c r="L27" s="14">
        <f t="shared" ref="L27:L35" si="5">A27</f>
        <v>20</v>
      </c>
      <c r="M27" s="11" t="str">
        <f>IF('20'!$A44="","",'19'!$A44)</f>
        <v/>
      </c>
      <c r="N27" s="11" t="str">
        <f>IF('20'!$A48="","",'19'!$A48)</f>
        <v/>
      </c>
      <c r="O27" s="11" t="str">
        <f>IF('20'!$A52="","",'20'!$A52)</f>
        <v/>
      </c>
      <c r="P27" s="11" t="str">
        <f>IF('20'!$A56="","",'20'!$A56)</f>
        <v/>
      </c>
      <c r="Q27" s="11"/>
      <c r="R27" s="11"/>
      <c r="S27" s="11"/>
      <c r="T27" s="185">
        <f t="shared" si="3"/>
        <v>20</v>
      </c>
      <c r="U27" s="186" t="s">
        <v>511</v>
      </c>
      <c r="V27" s="186"/>
      <c r="W27" s="186"/>
    </row>
    <row r="28" spans="1:23" x14ac:dyDescent="0.3">
      <c r="A28" s="14">
        <v>21</v>
      </c>
      <c r="B28" s="132">
        <f t="shared" si="0"/>
        <v>3.5</v>
      </c>
      <c r="C28" s="11">
        <v>0.5</v>
      </c>
      <c r="D28" s="11">
        <v>1.5</v>
      </c>
      <c r="E28" s="11">
        <v>1.5</v>
      </c>
      <c r="F28" s="11"/>
      <c r="G28" s="11"/>
      <c r="H28" s="11"/>
      <c r="I28" s="11"/>
      <c r="J28" s="10" t="str">
        <f t="shared" ca="1" si="4"/>
        <v>Incomplete</v>
      </c>
      <c r="L28" s="14">
        <f t="shared" si="5"/>
        <v>21</v>
      </c>
      <c r="M28" s="11" t="str">
        <f>IF('21'!$A8="","",'21'!$A8)</f>
        <v/>
      </c>
      <c r="N28" s="11" t="str">
        <f>IF('21'!$A13="","",'21'!$A13)</f>
        <v/>
      </c>
      <c r="O28" s="11" t="str">
        <f>IF('21'!$A19="","",'21'!$A19)</f>
        <v/>
      </c>
      <c r="P28" s="11"/>
      <c r="Q28" s="11"/>
      <c r="R28" s="11"/>
      <c r="S28" s="11"/>
      <c r="T28" s="180">
        <f t="shared" si="3"/>
        <v>21</v>
      </c>
      <c r="U28" s="97" t="s">
        <v>373</v>
      </c>
      <c r="V28" s="184"/>
      <c r="W28" s="184"/>
    </row>
    <row r="29" spans="1:23" x14ac:dyDescent="0.3">
      <c r="A29" s="14">
        <v>22</v>
      </c>
      <c r="B29" s="132">
        <f t="shared" si="0"/>
        <v>2</v>
      </c>
      <c r="C29" s="11">
        <v>0.5</v>
      </c>
      <c r="D29" s="11">
        <v>0.5</v>
      </c>
      <c r="E29" s="11">
        <v>0.25</v>
      </c>
      <c r="F29" s="11">
        <v>0.75</v>
      </c>
      <c r="G29" s="11"/>
      <c r="H29" s="11"/>
      <c r="I29" s="11"/>
      <c r="J29" s="10" t="str">
        <f t="shared" ca="1" si="4"/>
        <v>Incomplete</v>
      </c>
      <c r="L29" s="14">
        <f t="shared" si="5"/>
        <v>22</v>
      </c>
      <c r="M29" s="11" t="str">
        <f>IF('22'!$A11="","",'22'!$A11)</f>
        <v/>
      </c>
      <c r="N29" s="11" t="str">
        <f>IF('22'!$A15="","",'22'!$A15)</f>
        <v/>
      </c>
      <c r="O29" s="11" t="str">
        <f>IF('22'!$A21="","",'22'!$A21)</f>
        <v/>
      </c>
      <c r="P29" s="11" t="str">
        <f>IF('22'!$A25="","",'22'!$A25)</f>
        <v/>
      </c>
      <c r="Q29" s="11"/>
      <c r="R29" s="11"/>
      <c r="S29" s="11"/>
      <c r="T29" s="180">
        <f t="shared" si="3"/>
        <v>22</v>
      </c>
      <c r="U29" s="97" t="s">
        <v>374</v>
      </c>
      <c r="V29" s="184"/>
      <c r="W29" s="184"/>
    </row>
    <row r="30" spans="1:23" x14ac:dyDescent="0.3">
      <c r="A30" s="18">
        <v>23</v>
      </c>
      <c r="B30" s="132">
        <f t="shared" si="0"/>
        <v>4.5</v>
      </c>
      <c r="C30" s="11">
        <v>0.75</v>
      </c>
      <c r="D30" s="11">
        <v>1</v>
      </c>
      <c r="E30" s="11">
        <v>1</v>
      </c>
      <c r="F30" s="11">
        <v>0.75</v>
      </c>
      <c r="G30" s="11">
        <v>1</v>
      </c>
      <c r="H30" s="11"/>
      <c r="I30" s="11"/>
      <c r="J30" s="10" t="str">
        <f t="shared" ca="1" si="4"/>
        <v>Incomplete</v>
      </c>
      <c r="L30" s="14">
        <f t="shared" si="5"/>
        <v>23</v>
      </c>
      <c r="M30" s="11" t="str">
        <f>IF('23'!$A20="","",'23'!$A20)</f>
        <v/>
      </c>
      <c r="N30" s="11" t="str">
        <f>IF('23'!$A24="","",'23'!$A24)</f>
        <v/>
      </c>
      <c r="O30" s="11" t="str">
        <f>IF('23'!$A28="","",'23'!$A28)</f>
        <v/>
      </c>
      <c r="P30" s="11" t="str">
        <f>IF('23'!$A32="","",'23'!$A32)</f>
        <v/>
      </c>
      <c r="Q30" s="11" t="str">
        <f>IF('23'!A36="","",'23'!A36)</f>
        <v/>
      </c>
      <c r="R30" s="11"/>
      <c r="S30" s="11"/>
      <c r="T30" s="180">
        <f t="shared" si="3"/>
        <v>23</v>
      </c>
      <c r="U30" s="97" t="s">
        <v>561</v>
      </c>
      <c r="V30" s="184"/>
      <c r="W30" s="184"/>
    </row>
    <row r="31" spans="1:23" x14ac:dyDescent="0.3">
      <c r="A31" s="18">
        <v>24</v>
      </c>
      <c r="B31" s="132">
        <f t="shared" si="0"/>
        <v>3.75</v>
      </c>
      <c r="C31" s="11">
        <v>0.5</v>
      </c>
      <c r="D31" s="11">
        <v>0.5</v>
      </c>
      <c r="E31" s="11">
        <v>1</v>
      </c>
      <c r="F31" s="11">
        <v>1</v>
      </c>
      <c r="G31" s="11">
        <v>0.75</v>
      </c>
      <c r="H31" s="11"/>
      <c r="I31" s="11"/>
      <c r="J31" s="10" t="str">
        <f t="shared" ca="1" si="4"/>
        <v>Incomplete</v>
      </c>
      <c r="L31" s="14">
        <f t="shared" si="5"/>
        <v>24</v>
      </c>
      <c r="M31" s="11" t="str">
        <f>IF('24'!$A14="","",'24'!$A14)</f>
        <v/>
      </c>
      <c r="N31" s="11" t="str">
        <f>IF('24'!$A18="","",'24'!$A18)</f>
        <v/>
      </c>
      <c r="O31" s="11" t="str">
        <f>IF('24'!$A22="","",'24'!$A22)</f>
        <v/>
      </c>
      <c r="P31" s="11" t="str">
        <f>IF('24'!$A27="","",'24'!$A27)</f>
        <v/>
      </c>
      <c r="Q31" s="11" t="str">
        <f>IF('24'!$A31="","",'24'!$A31)</f>
        <v/>
      </c>
      <c r="R31" s="11"/>
      <c r="S31" s="11"/>
      <c r="T31" s="185">
        <f t="shared" si="3"/>
        <v>24</v>
      </c>
      <c r="U31" s="186" t="s">
        <v>560</v>
      </c>
      <c r="V31" s="186"/>
      <c r="W31" s="186"/>
    </row>
    <row r="32" spans="1:23" x14ac:dyDescent="0.3">
      <c r="A32" s="14">
        <v>25</v>
      </c>
      <c r="B32" s="132">
        <f t="shared" si="0"/>
        <v>2.25</v>
      </c>
      <c r="C32" s="11">
        <v>1</v>
      </c>
      <c r="D32" s="11">
        <v>0.75</v>
      </c>
      <c r="E32" s="11">
        <v>0.5</v>
      </c>
      <c r="F32" s="11"/>
      <c r="G32" s="11"/>
      <c r="H32" s="11"/>
      <c r="I32" s="11"/>
      <c r="J32" s="10" t="str">
        <f t="shared" ca="1" si="4"/>
        <v>Incomplete</v>
      </c>
      <c r="L32" s="14">
        <f t="shared" si="5"/>
        <v>25</v>
      </c>
      <c r="M32" s="11" t="str">
        <f>IF('25'!$A13="","",'25'!$A13)</f>
        <v/>
      </c>
      <c r="N32" s="11" t="str">
        <f>IF('25'!$A17="","",'25'!$A17)</f>
        <v/>
      </c>
      <c r="O32" s="11" t="str">
        <f>IF('25'!$A21="","",'25'!$A21)</f>
        <v/>
      </c>
      <c r="P32" s="11"/>
      <c r="Q32" s="11"/>
      <c r="R32" s="11"/>
      <c r="S32" s="11"/>
      <c r="T32" s="180">
        <f t="shared" si="3"/>
        <v>25</v>
      </c>
      <c r="U32" s="97" t="s">
        <v>386</v>
      </c>
      <c r="V32" s="184"/>
      <c r="W32" s="184"/>
    </row>
    <row r="33" spans="1:23" x14ac:dyDescent="0.3">
      <c r="A33" s="14">
        <v>26</v>
      </c>
      <c r="B33" s="132">
        <f t="shared" si="0"/>
        <v>2</v>
      </c>
      <c r="C33" s="11">
        <v>0.5</v>
      </c>
      <c r="D33" s="11">
        <v>1.5</v>
      </c>
      <c r="E33" s="11"/>
      <c r="F33" s="11"/>
      <c r="G33" s="11"/>
      <c r="H33" s="11"/>
      <c r="I33" s="11"/>
      <c r="J33" s="10" t="str">
        <f t="shared" ca="1" si="4"/>
        <v>Incomplete</v>
      </c>
      <c r="L33" s="14">
        <f t="shared" si="5"/>
        <v>26</v>
      </c>
      <c r="M33" s="11" t="str">
        <f>IF('26'!$A8="","",'26'!$A8)</f>
        <v/>
      </c>
      <c r="N33" s="11" t="str">
        <f>IF('26'!$A12="","",'26'!$A12)</f>
        <v/>
      </c>
      <c r="O33" s="11"/>
      <c r="P33" s="11"/>
      <c r="Q33" s="11"/>
      <c r="R33" s="11"/>
      <c r="S33" s="11"/>
      <c r="T33" s="180">
        <f t="shared" si="3"/>
        <v>26</v>
      </c>
      <c r="U33" s="97" t="s">
        <v>375</v>
      </c>
      <c r="V33" s="184"/>
      <c r="W33" s="184"/>
    </row>
    <row r="34" spans="1:23" x14ac:dyDescent="0.3">
      <c r="A34" s="14">
        <v>27</v>
      </c>
      <c r="B34" s="132">
        <f t="shared" si="0"/>
        <v>2.75</v>
      </c>
      <c r="C34" s="11">
        <v>0.75</v>
      </c>
      <c r="D34" s="11">
        <v>1</v>
      </c>
      <c r="E34" s="11">
        <v>0.5</v>
      </c>
      <c r="F34" s="11">
        <v>0.5</v>
      </c>
      <c r="G34" s="11"/>
      <c r="H34" s="11"/>
      <c r="I34" s="11"/>
      <c r="J34" s="10" t="str">
        <f t="shared" ca="1" si="4"/>
        <v>Incomplete</v>
      </c>
      <c r="L34" s="14">
        <f t="shared" si="5"/>
        <v>27</v>
      </c>
      <c r="M34" s="11" t="str">
        <f>IF('27'!$A8="","",'27'!$A8)</f>
        <v/>
      </c>
      <c r="N34" s="11" t="str">
        <f>IF('27'!$A22="","",'27'!$A22)</f>
        <v/>
      </c>
      <c r="O34" s="11" t="str">
        <f>IF('27'!$A26="","",'27'!$A26)</f>
        <v/>
      </c>
      <c r="P34" s="11" t="str">
        <f>IF('27'!$A30="","",'27'!$A30)</f>
        <v/>
      </c>
      <c r="Q34" s="11"/>
      <c r="R34" s="11"/>
      <c r="S34" s="11"/>
      <c r="T34" s="180">
        <f t="shared" si="3"/>
        <v>27</v>
      </c>
      <c r="U34" s="97" t="s">
        <v>376</v>
      </c>
      <c r="V34" s="184"/>
      <c r="W34" s="184"/>
    </row>
    <row r="35" spans="1:23" x14ac:dyDescent="0.3">
      <c r="A35" s="18">
        <v>28</v>
      </c>
      <c r="B35" s="132">
        <f t="shared" si="0"/>
        <v>2.25</v>
      </c>
      <c r="C35" s="11">
        <v>0.5</v>
      </c>
      <c r="D35" s="11">
        <v>1</v>
      </c>
      <c r="E35" s="11">
        <v>0.75</v>
      </c>
      <c r="F35" s="11"/>
      <c r="G35" s="11"/>
      <c r="H35" s="11"/>
      <c r="I35" s="11"/>
      <c r="J35" s="10" t="str">
        <f t="shared" ca="1" si="4"/>
        <v>Incomplete</v>
      </c>
      <c r="L35" s="14">
        <f t="shared" si="5"/>
        <v>28</v>
      </c>
      <c r="M35" s="11" t="str">
        <f>IF('28'!$A8="","",'28'!$A8)</f>
        <v/>
      </c>
      <c r="N35" s="11" t="str">
        <f>IF('28'!$A12="","",'28'!$A12)</f>
        <v/>
      </c>
      <c r="O35" s="11" t="str">
        <f>IF('28'!$A24="","",'28'!$A24)</f>
        <v/>
      </c>
      <c r="P35" s="11"/>
      <c r="Q35" s="11"/>
      <c r="R35" s="11"/>
      <c r="S35" s="11"/>
      <c r="T35" s="185">
        <f t="shared" si="3"/>
        <v>28</v>
      </c>
      <c r="U35" s="186" t="s">
        <v>377</v>
      </c>
      <c r="V35" s="186"/>
      <c r="W35" s="186"/>
    </row>
  </sheetData>
  <mergeCells count="1">
    <mergeCell ref="B6:B7"/>
  </mergeCells>
  <conditionalFormatting sqref="B8:I35">
    <cfRule type="containsBlanks" dxfId="95" priority="1">
      <formula>LEN(TRIM(B8))=0</formula>
    </cfRule>
  </conditionalFormatting>
  <conditionalFormatting sqref="J8:J35">
    <cfRule type="cellIs" dxfId="94" priority="271" operator="equal">
      <formula>"Finished"</formula>
    </cfRule>
    <cfRule type="cellIs" dxfId="93" priority="272" operator="equal">
      <formula>"Flag for Review"</formula>
    </cfRule>
    <cfRule type="cellIs" dxfId="92" priority="273" operator="equal">
      <formula>"Incomplete"</formula>
    </cfRule>
  </conditionalFormatting>
  <conditionalFormatting sqref="M8:S35">
    <cfRule type="expression" dxfId="91" priority="2">
      <formula>C8=""</formula>
    </cfRule>
    <cfRule type="expression" dxfId="90" priority="3">
      <formula>M8/C8&gt;=0.75</formula>
    </cfRule>
    <cfRule type="expression" dxfId="89" priority="4">
      <formula>M8/C8&gt;=0.65</formula>
    </cfRule>
    <cfRule type="expression" dxfId="88" priority="5">
      <formula>M8/C8&gt;=0</formula>
    </cfRule>
  </conditionalFormatting>
  <conditionalFormatting sqref="P2">
    <cfRule type="expression" dxfId="87" priority="110">
      <formula>LEN(P2)=0</formula>
    </cfRule>
    <cfRule type="cellIs" dxfId="86" priority="268" operator="greaterThanOrEqual">
      <formula>0.75</formula>
    </cfRule>
    <cfRule type="cellIs" dxfId="85" priority="269" operator="greaterThanOrEqual">
      <formula>0.65</formula>
    </cfRule>
    <cfRule type="cellIs" dxfId="84" priority="270" operator="greaterThanOrEqual">
      <formula>0</formula>
    </cfRule>
  </conditionalFormatting>
  <hyperlinks>
    <hyperlink ref="L8" location="'1'!A1" display="'1'!A1" xr:uid="{00000000-0004-0000-0100-000000000000}"/>
    <hyperlink ref="L9" location="'2'!A1" display="'2'!A1" xr:uid="{00000000-0004-0000-0100-000001000000}"/>
    <hyperlink ref="L10" location="'3'!A1" display="'3'!A1" xr:uid="{00000000-0004-0000-0100-000002000000}"/>
    <hyperlink ref="L11" location="'4'!A1" display="'4'!A1" xr:uid="{00000000-0004-0000-0100-000003000000}"/>
    <hyperlink ref="L12" location="'5'!A1" display="'5'!A1" xr:uid="{00000000-0004-0000-0100-000004000000}"/>
    <hyperlink ref="L13" location="'6'!A1" display="'6'!A1" xr:uid="{00000000-0004-0000-0100-000005000000}"/>
    <hyperlink ref="L14" location="'7'!A1" display="'7'!A1" xr:uid="{00000000-0004-0000-0100-000006000000}"/>
    <hyperlink ref="L15" location="'8'!A1" display="'8'!A1" xr:uid="{00000000-0004-0000-0100-000007000000}"/>
    <hyperlink ref="L16" location="'9'!A1" display="'9'!A1" xr:uid="{00000000-0004-0000-0100-000008000000}"/>
    <hyperlink ref="L17" location="'10'!A1" display="'10'!A1" xr:uid="{00000000-0004-0000-0100-000009000000}"/>
    <hyperlink ref="L18" location="'11'!A1" display="'11'!A1" xr:uid="{00000000-0004-0000-0100-00000A000000}"/>
    <hyperlink ref="L19" location="'12'!A1" display="'12'!A1" xr:uid="{00000000-0004-0000-0100-00000B000000}"/>
    <hyperlink ref="L20" location="'13'!A1" display="'13'!A1" xr:uid="{00000000-0004-0000-0100-00000C000000}"/>
    <hyperlink ref="L21" location="'14'!A1" display="'14'!A1" xr:uid="{00000000-0004-0000-0100-00000D000000}"/>
    <hyperlink ref="L22" location="'15'!A1" display="'15'!A1" xr:uid="{00000000-0004-0000-0100-00000E000000}"/>
    <hyperlink ref="L23" location="'16'!A1" display="'16'!A1" xr:uid="{00000000-0004-0000-0100-00000F000000}"/>
    <hyperlink ref="L24" location="'17'!A1" display="'17'!A1" xr:uid="{00000000-0004-0000-0100-000010000000}"/>
    <hyperlink ref="L25" location="'18'!A1" display="'18'!A1" xr:uid="{00000000-0004-0000-0100-000011000000}"/>
    <hyperlink ref="A8" location="'1'!A1" display="'1'!A1" xr:uid="{00000000-0004-0000-0100-000012000000}"/>
    <hyperlink ref="A9" location="'2'!A1" display="'2'!A1" xr:uid="{00000000-0004-0000-0100-000013000000}"/>
    <hyperlink ref="A10" location="'3'!A1" display="'3'!A1" xr:uid="{00000000-0004-0000-0100-000014000000}"/>
    <hyperlink ref="A11" location="'4'!A1" display="'4'!A1" xr:uid="{00000000-0004-0000-0100-000015000000}"/>
    <hyperlink ref="A12" location="'5'!A1" display="'5'!A1" xr:uid="{00000000-0004-0000-0100-000016000000}"/>
    <hyperlink ref="A13" location="'6'!A1" display="'6'!A1" xr:uid="{00000000-0004-0000-0100-000017000000}"/>
    <hyperlink ref="A14" location="'7'!A1" display="'7'!A1" xr:uid="{00000000-0004-0000-0100-000018000000}"/>
    <hyperlink ref="A15" location="'8'!A1" display="'8'!A1" xr:uid="{00000000-0004-0000-0100-000019000000}"/>
    <hyperlink ref="A16" location="'9'!A1" display="'9'!A1" xr:uid="{00000000-0004-0000-0100-00001A000000}"/>
    <hyperlink ref="A17" location="'10'!A1" display="'10'!A1" xr:uid="{00000000-0004-0000-0100-00001B000000}"/>
    <hyperlink ref="A18" location="'11'!A1" display="'11'!A1" xr:uid="{00000000-0004-0000-0100-00001C000000}"/>
    <hyperlink ref="A19" location="'12'!A1" display="'12'!A1" xr:uid="{00000000-0004-0000-0100-00001D000000}"/>
    <hyperlink ref="A20" location="'13'!A1" display="'13'!A1" xr:uid="{00000000-0004-0000-0100-00001E000000}"/>
    <hyperlink ref="A21" location="'14'!A1" display="'14'!A1" xr:uid="{00000000-0004-0000-0100-00001F000000}"/>
    <hyperlink ref="A22" location="'15'!A1" display="'15'!A1" xr:uid="{00000000-0004-0000-0100-000020000000}"/>
    <hyperlink ref="A23" location="'16'!A1" display="'16'!A1" xr:uid="{00000000-0004-0000-0100-000021000000}"/>
    <hyperlink ref="A24" location="'17'!A1" display="'17'!A1" xr:uid="{00000000-0004-0000-0100-000022000000}"/>
    <hyperlink ref="A25" location="'18'!A1" display="'18'!A1" xr:uid="{00000000-0004-0000-0100-000023000000}"/>
    <hyperlink ref="L27" location="'20'!A1" display="'20'!A1" xr:uid="{00000000-0004-0000-0100-000024000000}"/>
    <hyperlink ref="L28" location="'21'!A1" display="'21'!A1" xr:uid="{00000000-0004-0000-0100-000025000000}"/>
    <hyperlink ref="L29" location="'22'!A1" display="'22'!A1" xr:uid="{00000000-0004-0000-0100-000026000000}"/>
    <hyperlink ref="L30" location="'23'!A1" display="'23'!A1" xr:uid="{00000000-0004-0000-0100-000027000000}"/>
    <hyperlink ref="L31" location="'24'!A1" display="'24'!A1" xr:uid="{00000000-0004-0000-0100-000028000000}"/>
    <hyperlink ref="L32" location="'25'!A1" display="'25'!A1" xr:uid="{00000000-0004-0000-0100-000029000000}"/>
    <hyperlink ref="L33" location="'26'!A1" display="'26'!A1" xr:uid="{00000000-0004-0000-0100-00002A000000}"/>
    <hyperlink ref="L34" location="'27'!A1" display="'27'!A1" xr:uid="{00000000-0004-0000-0100-00002B000000}"/>
    <hyperlink ref="L35" location="'28'!A1" display="'28'!A1" xr:uid="{00000000-0004-0000-0100-00002C000000}"/>
    <hyperlink ref="A26" location="'19'!A1" display="19" xr:uid="{00000000-0004-0000-0100-00002D000000}"/>
    <hyperlink ref="L26" location="'19'!A1" display="'19'!A1" xr:uid="{00000000-0004-0000-0100-00002E000000}"/>
    <hyperlink ref="A27" location="'20'!A1" display="20" xr:uid="{00000000-0004-0000-0100-00002F000000}"/>
    <hyperlink ref="A28" location="'21'!A1" display="21" xr:uid="{00000000-0004-0000-0100-000030000000}"/>
    <hyperlink ref="A29" location="'22'!A1" display="22" xr:uid="{00000000-0004-0000-0100-000031000000}"/>
    <hyperlink ref="A30" location="'23'!A1" display="23" xr:uid="{00000000-0004-0000-0100-000032000000}"/>
    <hyperlink ref="A31" location="'24'!A1" display="24" xr:uid="{00000000-0004-0000-0100-000033000000}"/>
    <hyperlink ref="A32" location="'25'!A1" display="25" xr:uid="{00000000-0004-0000-0100-000034000000}"/>
    <hyperlink ref="A33" location="'26'!A1" display="26" xr:uid="{00000000-0004-0000-0100-000035000000}"/>
    <hyperlink ref="A34" location="'27'!A1" display="27" xr:uid="{00000000-0004-0000-0100-000036000000}"/>
    <hyperlink ref="A35" location="'28'!A1" display="28" xr:uid="{00000000-0004-0000-0100-000037000000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J32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10" width="9.44140625" style="29" customWidth="1"/>
    <col min="11" max="11" width="10.6640625" style="29" customWidth="1"/>
    <col min="12" max="12" width="9.109375" style="29"/>
    <col min="37" max="16384" width="9.109375" style="29"/>
  </cols>
  <sheetData>
    <row r="1" spans="1:11" x14ac:dyDescent="0.3">
      <c r="A1" s="7">
        <v>18</v>
      </c>
      <c r="B1" s="41" t="s">
        <v>12</v>
      </c>
      <c r="C1" s="28"/>
      <c r="D1" s="28"/>
      <c r="E1" s="28"/>
      <c r="F1" s="28"/>
      <c r="G1" s="28"/>
      <c r="H1" s="27"/>
      <c r="I1" s="36"/>
      <c r="J1" s="36"/>
      <c r="K1" s="50" t="s">
        <v>30</v>
      </c>
    </row>
    <row r="2" spans="1:11" x14ac:dyDescent="0.3">
      <c r="A2" s="30"/>
      <c r="B2" s="27"/>
      <c r="C2" s="27"/>
      <c r="D2" s="27"/>
      <c r="E2" s="27"/>
      <c r="F2" s="27"/>
      <c r="G2" s="27"/>
      <c r="H2" s="36"/>
      <c r="I2" s="36"/>
      <c r="J2" s="27"/>
      <c r="K2" s="31"/>
    </row>
    <row r="3" spans="1:11" x14ac:dyDescent="0.3">
      <c r="A3" s="8" t="s">
        <v>13</v>
      </c>
      <c r="B3" s="27" t="s">
        <v>562</v>
      </c>
      <c r="C3" s="27"/>
      <c r="D3" s="27"/>
      <c r="E3" s="27"/>
      <c r="F3" s="27"/>
      <c r="G3" s="27"/>
      <c r="H3" s="27"/>
      <c r="I3" s="27"/>
      <c r="J3" s="27"/>
      <c r="K3" s="31"/>
    </row>
    <row r="4" spans="1:11" x14ac:dyDescent="0.3">
      <c r="A4" s="9">
        <f>INDEX('Point Grid'!B:B,MATCH($A$1,'Point Grid'!A:A,0))</f>
        <v>2</v>
      </c>
      <c r="B4" s="27"/>
      <c r="C4" s="27"/>
      <c r="D4" s="27"/>
      <c r="E4" s="27"/>
      <c r="F4" s="27"/>
      <c r="G4" s="27"/>
      <c r="H4" s="27"/>
      <c r="I4" s="27"/>
      <c r="J4" s="27"/>
      <c r="K4" s="31"/>
    </row>
    <row r="5" spans="1:11" x14ac:dyDescent="0.3">
      <c r="A5" s="9"/>
      <c r="B5" s="27" t="s">
        <v>574</v>
      </c>
      <c r="C5" s="27"/>
      <c r="D5" s="27"/>
      <c r="E5" s="27"/>
      <c r="F5" s="27"/>
      <c r="G5" s="27"/>
      <c r="H5" s="27"/>
      <c r="I5" s="27"/>
      <c r="J5" s="27"/>
      <c r="K5" s="31"/>
    </row>
    <row r="6" spans="1:11" x14ac:dyDescent="0.3">
      <c r="A6" s="30"/>
      <c r="B6" s="27" t="s">
        <v>564</v>
      </c>
      <c r="C6" s="27"/>
      <c r="D6" s="27"/>
      <c r="E6" s="27"/>
      <c r="F6" s="27"/>
      <c r="G6" s="52">
        <v>850000</v>
      </c>
      <c r="H6" s="27"/>
      <c r="I6" s="27"/>
      <c r="J6" s="27"/>
      <c r="K6" s="31"/>
    </row>
    <row r="7" spans="1:11" ht="15" customHeight="1" x14ac:dyDescent="0.3">
      <c r="A7" s="35"/>
      <c r="B7" s="27" t="s">
        <v>563</v>
      </c>
      <c r="C7" s="27"/>
      <c r="D7" s="27"/>
      <c r="E7" s="27"/>
      <c r="F7" s="27"/>
      <c r="G7" s="52">
        <v>680000</v>
      </c>
      <c r="H7" s="27"/>
      <c r="I7" s="27"/>
      <c r="J7" s="27"/>
      <c r="K7" s="31"/>
    </row>
    <row r="8" spans="1:11" ht="15" customHeight="1" x14ac:dyDescent="0.3">
      <c r="A8" s="9"/>
      <c r="B8" s="27" t="s">
        <v>565</v>
      </c>
      <c r="C8" s="27"/>
      <c r="D8" s="27"/>
      <c r="E8" s="27"/>
      <c r="F8" s="27"/>
      <c r="G8" s="52">
        <v>95000</v>
      </c>
      <c r="H8" s="27"/>
      <c r="I8" s="27"/>
      <c r="J8" s="27"/>
      <c r="K8" s="31"/>
    </row>
    <row r="9" spans="1:11" ht="15" customHeight="1" x14ac:dyDescent="0.3">
      <c r="A9" s="27"/>
      <c r="B9" s="27" t="s">
        <v>566</v>
      </c>
      <c r="C9" s="27"/>
      <c r="D9" s="27"/>
      <c r="E9" s="27"/>
      <c r="F9" s="27"/>
      <c r="G9" s="52">
        <v>180000</v>
      </c>
      <c r="H9" s="27"/>
      <c r="I9" s="27"/>
      <c r="J9" s="27"/>
      <c r="K9" s="31"/>
    </row>
    <row r="10" spans="1:11" ht="15" customHeight="1" x14ac:dyDescent="0.3">
      <c r="A10" s="36"/>
      <c r="B10" s="27" t="s">
        <v>567</v>
      </c>
      <c r="C10" s="27"/>
      <c r="D10" s="27"/>
      <c r="E10" s="27"/>
      <c r="F10" s="27"/>
      <c r="G10" s="52">
        <v>145000</v>
      </c>
      <c r="H10" s="27"/>
      <c r="I10" s="27"/>
      <c r="J10" s="27"/>
      <c r="K10" s="31"/>
    </row>
    <row r="11" spans="1:11" ht="15" customHeight="1" x14ac:dyDescent="0.3">
      <c r="A11" s="36"/>
      <c r="B11" s="27" t="s">
        <v>568</v>
      </c>
      <c r="C11" s="27"/>
      <c r="D11" s="27"/>
      <c r="E11" s="27"/>
      <c r="F11" s="27"/>
      <c r="G11" s="52">
        <v>35000</v>
      </c>
      <c r="H11" s="27"/>
      <c r="I11" s="27"/>
      <c r="J11" s="27"/>
      <c r="K11" s="31"/>
    </row>
    <row r="12" spans="1:11" ht="15" customHeight="1" x14ac:dyDescent="0.3">
      <c r="A12" s="36"/>
      <c r="B12" s="27" t="s">
        <v>569</v>
      </c>
      <c r="C12" s="27"/>
      <c r="D12" s="27"/>
      <c r="E12" s="27"/>
      <c r="F12" s="27"/>
      <c r="G12" s="52">
        <v>78000</v>
      </c>
      <c r="H12" s="27"/>
      <c r="I12" s="27"/>
      <c r="J12" s="27"/>
      <c r="K12" s="31"/>
    </row>
    <row r="13" spans="1:11" ht="15" customHeight="1" x14ac:dyDescent="0.3">
      <c r="A13" s="36"/>
      <c r="B13" s="27" t="s">
        <v>570</v>
      </c>
      <c r="C13" s="27"/>
      <c r="D13" s="27"/>
      <c r="E13" s="27"/>
      <c r="F13" s="27"/>
      <c r="G13" s="52">
        <v>12000</v>
      </c>
      <c r="H13" s="27"/>
      <c r="I13" s="27"/>
      <c r="J13" s="27"/>
      <c r="K13" s="31"/>
    </row>
    <row r="14" spans="1:11" ht="15" customHeight="1" x14ac:dyDescent="0.3">
      <c r="A14" s="36"/>
      <c r="B14" s="27" t="s">
        <v>571</v>
      </c>
      <c r="C14" s="27"/>
      <c r="D14" s="27"/>
      <c r="E14" s="27"/>
      <c r="F14" s="27"/>
      <c r="G14" s="52">
        <v>22000</v>
      </c>
      <c r="H14" s="27"/>
      <c r="I14" s="27"/>
      <c r="J14" s="27"/>
      <c r="K14" s="31"/>
    </row>
    <row r="15" spans="1:11" ht="15" customHeight="1" x14ac:dyDescent="0.3">
      <c r="A15" s="36"/>
      <c r="B15" s="27" t="s">
        <v>572</v>
      </c>
      <c r="C15" s="27"/>
      <c r="D15" s="27"/>
      <c r="E15" s="27"/>
      <c r="F15" s="27"/>
      <c r="G15" s="52">
        <v>4000</v>
      </c>
      <c r="H15" s="27"/>
      <c r="I15" s="27"/>
      <c r="J15" s="27"/>
      <c r="K15" s="31"/>
    </row>
    <row r="16" spans="1:11" ht="15" customHeight="1" x14ac:dyDescent="0.3">
      <c r="A16" s="36"/>
      <c r="B16" s="27" t="s">
        <v>573</v>
      </c>
      <c r="C16" s="39"/>
      <c r="D16" s="27"/>
      <c r="E16" s="27"/>
      <c r="F16" s="27"/>
      <c r="G16" s="52">
        <v>1500</v>
      </c>
      <c r="H16" s="27"/>
      <c r="I16" s="27"/>
      <c r="J16" s="27"/>
      <c r="K16" s="31"/>
    </row>
    <row r="17" spans="1:11" ht="15" customHeight="1" x14ac:dyDescent="0.3">
      <c r="A17" s="36"/>
      <c r="B17" s="27"/>
      <c r="C17" s="39"/>
      <c r="D17" s="27"/>
      <c r="E17" s="27"/>
      <c r="F17" s="27"/>
      <c r="G17" s="52"/>
      <c r="H17" s="27"/>
      <c r="I17" s="27"/>
      <c r="J17" s="27"/>
      <c r="K17" s="31"/>
    </row>
    <row r="18" spans="1:11" ht="14.25" customHeight="1" x14ac:dyDescent="0.3">
      <c r="A18" s="35" t="s">
        <v>2</v>
      </c>
      <c r="B18" s="27" t="s">
        <v>575</v>
      </c>
      <c r="C18" s="27"/>
      <c r="D18" s="27"/>
      <c r="E18" s="27"/>
      <c r="F18" s="27"/>
      <c r="G18" s="27"/>
      <c r="H18" s="27"/>
      <c r="I18" s="27"/>
      <c r="J18" s="27"/>
      <c r="K18" s="31"/>
    </row>
    <row r="19" spans="1:11" ht="14.25" customHeight="1" x14ac:dyDescent="0.3">
      <c r="A19" s="9">
        <f>INDEX('Point Grid'!$C$8:$I$35,MATCH($A$1,'Point Grid'!$A$8:$A$35,0),MATCH(A18,'Point Grid'!$C$7:$I$7,0))</f>
        <v>0.5</v>
      </c>
      <c r="B19" s="27" t="s">
        <v>550</v>
      </c>
      <c r="C19" s="27"/>
      <c r="D19" s="27"/>
      <c r="E19" s="27"/>
      <c r="F19" s="27"/>
      <c r="G19" s="27"/>
      <c r="H19" s="27"/>
      <c r="I19" s="27"/>
      <c r="J19" s="27"/>
      <c r="K19" s="31"/>
    </row>
    <row r="20" spans="1:11" ht="14.25" customHeight="1" thickBot="1" x14ac:dyDescent="0.35">
      <c r="A20" s="39"/>
      <c r="B20" s="27" t="s">
        <v>551</v>
      </c>
      <c r="C20" s="27"/>
      <c r="D20" s="27"/>
      <c r="E20" s="27"/>
      <c r="F20" s="27"/>
      <c r="G20" s="27"/>
      <c r="H20" s="27"/>
      <c r="I20" s="27"/>
      <c r="J20" s="27"/>
      <c r="K20" s="31"/>
    </row>
    <row r="21" spans="1:11" ht="15" customHeight="1" thickBot="1" x14ac:dyDescent="0.35">
      <c r="A21" s="5"/>
      <c r="B21" s="27"/>
      <c r="C21" s="27"/>
      <c r="D21" s="27"/>
      <c r="E21" s="27"/>
      <c r="F21" s="27"/>
      <c r="G21" s="27"/>
      <c r="H21" s="27"/>
      <c r="I21" s="27"/>
      <c r="J21" s="27"/>
      <c r="K21" s="31"/>
    </row>
    <row r="22" spans="1:11" ht="15" customHeight="1" x14ac:dyDescent="0.3">
      <c r="A22" s="30"/>
      <c r="B22" s="27"/>
      <c r="C22" s="27"/>
      <c r="D22" s="27"/>
      <c r="E22" s="27"/>
      <c r="F22" s="27"/>
      <c r="G22" s="27"/>
      <c r="H22" s="27"/>
      <c r="I22" s="27"/>
      <c r="J22" s="27"/>
      <c r="K22" s="31"/>
    </row>
    <row r="23" spans="1:11" ht="15" customHeight="1" x14ac:dyDescent="0.3">
      <c r="A23" s="36"/>
      <c r="B23" s="27"/>
      <c r="C23" s="27"/>
      <c r="D23" s="27"/>
      <c r="E23" s="27"/>
      <c r="F23" s="27"/>
      <c r="G23" s="27"/>
      <c r="H23" s="27"/>
      <c r="I23" s="27"/>
      <c r="J23" s="27"/>
      <c r="K23" s="31"/>
    </row>
    <row r="24" spans="1:11" ht="15" customHeight="1" x14ac:dyDescent="0.3">
      <c r="A24" s="35" t="s">
        <v>3</v>
      </c>
      <c r="B24" s="27" t="s">
        <v>577</v>
      </c>
      <c r="C24" s="27"/>
      <c r="D24" s="27"/>
      <c r="E24" s="27"/>
      <c r="F24" s="27"/>
      <c r="G24" s="27"/>
      <c r="H24" s="27"/>
      <c r="I24" s="27"/>
      <c r="J24" s="27"/>
      <c r="K24" s="31"/>
    </row>
    <row r="25" spans="1:11" ht="15" customHeight="1" thickBot="1" x14ac:dyDescent="0.35">
      <c r="A25" s="9">
        <f>INDEX('Point Grid'!$C$8:$I$35,MATCH($A$1,'Point Grid'!$A$8:$A$35,0),MATCH(A24,'Point Grid'!$C$7:$I$7,0))</f>
        <v>0.75</v>
      </c>
      <c r="B25" s="27" t="s">
        <v>576</v>
      </c>
      <c r="C25" s="27"/>
      <c r="D25" s="27"/>
      <c r="E25" s="27"/>
      <c r="F25" s="27"/>
      <c r="G25" s="27"/>
      <c r="H25" s="27"/>
      <c r="I25" s="27"/>
      <c r="J25" s="27"/>
      <c r="K25" s="31"/>
    </row>
    <row r="26" spans="1:11" ht="15" customHeight="1" thickBot="1" x14ac:dyDescent="0.35">
      <c r="A26" s="5"/>
      <c r="B26" s="27"/>
      <c r="C26" s="27"/>
      <c r="D26" s="27"/>
      <c r="E26" s="27"/>
      <c r="F26" s="27"/>
      <c r="G26" s="27"/>
      <c r="H26" s="27"/>
      <c r="I26" s="27"/>
      <c r="J26" s="27"/>
      <c r="K26" s="31"/>
    </row>
    <row r="27" spans="1:11" ht="15" customHeight="1" x14ac:dyDescent="0.3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31"/>
    </row>
    <row r="28" spans="1:11" ht="15" customHeight="1" x14ac:dyDescent="0.3">
      <c r="A28" s="35" t="s">
        <v>4</v>
      </c>
      <c r="B28" s="27" t="s">
        <v>552</v>
      </c>
      <c r="C28" s="27"/>
      <c r="D28" s="27"/>
      <c r="E28" s="27"/>
      <c r="F28" s="27"/>
      <c r="G28" s="27"/>
      <c r="H28" s="27"/>
      <c r="I28" s="27"/>
      <c r="J28" s="27"/>
      <c r="K28" s="31"/>
    </row>
    <row r="29" spans="1:11" ht="15" customHeight="1" x14ac:dyDescent="0.3">
      <c r="A29" s="9">
        <f>INDEX('Point Grid'!$C$8:$I$35,MATCH($A$1,'Point Grid'!$A$8:$A$35,0),MATCH(A28,'Point Grid'!$C$7:$I$7,0))</f>
        <v>0.75</v>
      </c>
      <c r="B29" s="27" t="s">
        <v>553</v>
      </c>
      <c r="C29" s="27"/>
      <c r="D29" s="27"/>
      <c r="E29" s="27"/>
      <c r="F29" s="27"/>
      <c r="G29" s="27"/>
      <c r="H29" s="27"/>
      <c r="I29" s="27"/>
      <c r="J29" s="27"/>
      <c r="K29" s="31"/>
    </row>
    <row r="30" spans="1:11" ht="15" customHeight="1" thickBot="1" x14ac:dyDescent="0.35">
      <c r="A30" s="35"/>
      <c r="B30" s="27" t="s">
        <v>554</v>
      </c>
      <c r="C30" s="27"/>
      <c r="D30" s="27"/>
      <c r="E30" s="27"/>
      <c r="F30" s="27"/>
      <c r="G30" s="27"/>
      <c r="H30" s="27"/>
      <c r="I30" s="27"/>
      <c r="J30" s="27"/>
      <c r="K30" s="31"/>
    </row>
    <row r="31" spans="1:11" ht="15" customHeight="1" thickBot="1" x14ac:dyDescent="0.35">
      <c r="A31" s="5"/>
      <c r="B31" s="131"/>
      <c r="C31" s="27"/>
      <c r="D31" s="27"/>
      <c r="E31" s="27"/>
      <c r="F31" s="27"/>
      <c r="G31" s="27"/>
      <c r="H31" s="27"/>
      <c r="I31" s="27"/>
      <c r="J31" s="27"/>
      <c r="K31" s="31"/>
    </row>
    <row r="32" spans="1:11" ht="15" customHeight="1" thickBot="1" x14ac:dyDescent="0.3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51"/>
    </row>
  </sheetData>
  <conditionalFormatting sqref="B1">
    <cfRule type="cellIs" dxfId="32" priority="1" operator="equal">
      <formula>"Incomplete"</formula>
    </cfRule>
    <cfRule type="cellIs" dxfId="31" priority="2" operator="equal">
      <formula>"Flag for Review"</formula>
    </cfRule>
    <cfRule type="cellIs" dxfId="30" priority="3" operator="equal">
      <formula>"Finished"</formula>
    </cfRule>
  </conditionalFormatting>
  <dataValidations disablePrompts="1" count="1">
    <dataValidation type="list" allowBlank="1" showInputMessage="1" showErrorMessage="1" sqref="B1" xr:uid="{00000000-0002-0000-1300-000000000000}">
      <formula1>"Finished, Flag for Review, Incomplete"</formula1>
    </dataValidation>
  </dataValidations>
  <hyperlinks>
    <hyperlink ref="K1" location="'Point Grid'!A8" display="Return to Point Grid" xr:uid="{00000000-0004-0000-1300-000000000000}"/>
    <hyperlink ref="J1:K1" location="'Point Grid'!A1" display="Return to Point Grid" xr:uid="{00000000-0004-0000-1300-000001000000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I53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8" width="9.44140625" style="29" customWidth="1"/>
    <col min="9" max="11" width="11.44140625" style="29" customWidth="1"/>
    <col min="12" max="12" width="9.44140625" style="29" customWidth="1"/>
    <col min="13" max="13" width="10.6640625" style="29" customWidth="1"/>
    <col min="36" max="16384" width="9.109375" style="29"/>
  </cols>
  <sheetData>
    <row r="1" spans="1:12" x14ac:dyDescent="0.3">
      <c r="A1" s="7">
        <v>19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197" t="s">
        <v>30</v>
      </c>
      <c r="L1" s="199"/>
    </row>
    <row r="2" spans="1:12" x14ac:dyDescent="0.3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31"/>
    </row>
    <row r="3" spans="1:12" x14ac:dyDescent="0.3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31"/>
    </row>
    <row r="4" spans="1:12" x14ac:dyDescent="0.3">
      <c r="A4" s="9">
        <f>INDEX('Point Grid'!B:B,MATCH($A$1,'Point Grid'!A:A,0))</f>
        <v>4.5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31"/>
    </row>
    <row r="5" spans="1:12" x14ac:dyDescent="0.3">
      <c r="A5" s="30"/>
      <c r="B5" s="27"/>
      <c r="C5" s="27"/>
      <c r="D5" s="27"/>
      <c r="E5" s="27"/>
      <c r="F5" s="27"/>
      <c r="G5" s="27"/>
      <c r="H5" s="27"/>
      <c r="I5" s="27"/>
      <c r="J5" s="27"/>
      <c r="K5" s="27"/>
      <c r="L5" s="31"/>
    </row>
    <row r="6" spans="1:12" x14ac:dyDescent="0.3">
      <c r="A6" s="35" t="s">
        <v>2</v>
      </c>
      <c r="B6" s="27" t="s">
        <v>157</v>
      </c>
      <c r="C6" s="27"/>
      <c r="D6" s="27"/>
      <c r="E6" s="27"/>
      <c r="F6" s="27"/>
      <c r="G6" s="27"/>
      <c r="H6" s="27"/>
      <c r="I6" s="27"/>
      <c r="J6" s="27"/>
      <c r="K6" s="27"/>
      <c r="L6" s="31"/>
    </row>
    <row r="7" spans="1:12" ht="15" thickBot="1" x14ac:dyDescent="0.35">
      <c r="A7" s="9">
        <f>INDEX('Point Grid'!$C$8:$I$35,MATCH($A$1,'Point Grid'!$A$8:$A$35,0),MATCH(A6,'Point Grid'!$C$7:$I$7,0))</f>
        <v>0.5</v>
      </c>
      <c r="B7" s="27" t="s">
        <v>158</v>
      </c>
      <c r="C7" s="27"/>
      <c r="D7" s="27"/>
      <c r="E7" s="27"/>
      <c r="F7" s="27"/>
      <c r="G7" s="27"/>
      <c r="H7" s="27"/>
      <c r="I7" s="27"/>
      <c r="J7" s="27"/>
      <c r="K7" s="27"/>
      <c r="L7" s="31"/>
    </row>
    <row r="8" spans="1:12" ht="15" thickBot="1" x14ac:dyDescent="0.35">
      <c r="A8" s="5"/>
      <c r="B8" s="27"/>
      <c r="C8" s="27"/>
      <c r="D8" s="27"/>
      <c r="E8" s="27"/>
      <c r="F8" s="27"/>
      <c r="G8" s="27"/>
      <c r="H8" s="27"/>
      <c r="I8" s="27"/>
      <c r="J8" s="27"/>
      <c r="K8" s="27"/>
      <c r="L8" s="31"/>
    </row>
    <row r="9" spans="1:12" x14ac:dyDescent="0.3">
      <c r="A9" s="36"/>
      <c r="B9" s="27"/>
      <c r="C9" s="27"/>
      <c r="D9" s="27"/>
      <c r="E9" s="27"/>
      <c r="F9" s="27"/>
      <c r="G9" s="27"/>
      <c r="H9" s="27"/>
      <c r="I9" s="27"/>
      <c r="J9" s="27"/>
      <c r="K9" s="27"/>
      <c r="L9" s="31"/>
    </row>
    <row r="10" spans="1:12" x14ac:dyDescent="0.3">
      <c r="A10" s="35" t="s">
        <v>3</v>
      </c>
      <c r="B10" s="52" t="s">
        <v>159</v>
      </c>
      <c r="C10" s="52"/>
      <c r="D10" s="52"/>
      <c r="E10" s="52"/>
      <c r="F10" s="52"/>
      <c r="G10" s="52"/>
      <c r="H10" s="52"/>
      <c r="I10" s="52"/>
      <c r="J10" s="52"/>
      <c r="K10" s="52"/>
      <c r="L10" s="31"/>
    </row>
    <row r="11" spans="1:12" ht="15" thickBot="1" x14ac:dyDescent="0.35">
      <c r="A11" s="9">
        <f>INDEX('Point Grid'!$C$8:$I$35,MATCH($A$1,'Point Grid'!$A$8:$A$35,0),MATCH(A10,'Point Grid'!$C$7:$I$7,0))</f>
        <v>1.25</v>
      </c>
      <c r="B11" s="52" t="s">
        <v>160</v>
      </c>
      <c r="C11" s="52"/>
      <c r="D11" s="52"/>
      <c r="E11" s="52"/>
      <c r="F11" s="52"/>
      <c r="G11" s="52"/>
      <c r="H11" s="52"/>
      <c r="I11" s="52"/>
      <c r="J11" s="52"/>
      <c r="K11" s="52"/>
      <c r="L11" s="31"/>
    </row>
    <row r="12" spans="1:12" ht="15" thickBot="1" x14ac:dyDescent="0.35">
      <c r="A12" s="5"/>
      <c r="B12" s="27"/>
      <c r="C12" s="27"/>
      <c r="D12" s="27"/>
      <c r="E12" s="27"/>
      <c r="F12" s="27"/>
      <c r="G12" s="27"/>
      <c r="H12" s="27"/>
      <c r="I12" s="52"/>
      <c r="J12" s="52"/>
      <c r="K12" s="52"/>
      <c r="L12" s="31"/>
    </row>
    <row r="13" spans="1:12" x14ac:dyDescent="0.3">
      <c r="A13" s="30"/>
      <c r="B13" s="83" t="s">
        <v>161</v>
      </c>
      <c r="C13" s="49"/>
      <c r="D13" s="49"/>
      <c r="E13" s="49"/>
      <c r="F13" s="49"/>
      <c r="G13" s="60"/>
      <c r="H13" s="123">
        <v>5</v>
      </c>
      <c r="I13" s="124" t="s">
        <v>320</v>
      </c>
      <c r="J13" s="27"/>
      <c r="K13" s="27"/>
      <c r="L13" s="31"/>
    </row>
    <row r="14" spans="1:12" x14ac:dyDescent="0.3">
      <c r="A14" s="30"/>
      <c r="B14" s="73" t="s">
        <v>162</v>
      </c>
      <c r="C14" s="47"/>
      <c r="D14" s="47"/>
      <c r="E14" s="47"/>
      <c r="F14" s="47"/>
      <c r="G14" s="57"/>
      <c r="H14" s="125">
        <v>2</v>
      </c>
      <c r="I14" s="27"/>
      <c r="J14" s="27"/>
      <c r="K14" s="27"/>
      <c r="L14" s="31"/>
    </row>
    <row r="15" spans="1:12" x14ac:dyDescent="0.3">
      <c r="A15" s="30"/>
      <c r="B15" s="76" t="s">
        <v>163</v>
      </c>
      <c r="C15" s="48"/>
      <c r="D15" s="48"/>
      <c r="E15" s="48"/>
      <c r="F15" s="48"/>
      <c r="G15" s="59"/>
      <c r="H15" s="126">
        <v>1</v>
      </c>
      <c r="I15" s="27"/>
      <c r="J15" s="27"/>
      <c r="K15" s="27"/>
      <c r="L15" s="31"/>
    </row>
    <row r="16" spans="1:12" x14ac:dyDescent="0.3">
      <c r="A16" s="3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31"/>
    </row>
    <row r="17" spans="1:12" x14ac:dyDescent="0.3">
      <c r="A17" s="30"/>
      <c r="B17" s="83" t="s">
        <v>164</v>
      </c>
      <c r="C17" s="49"/>
      <c r="D17" s="49"/>
      <c r="E17" s="60"/>
      <c r="F17" s="109" t="s">
        <v>165</v>
      </c>
      <c r="G17" s="127">
        <v>2022</v>
      </c>
      <c r="H17" s="127">
        <v>2023</v>
      </c>
      <c r="I17" s="127">
        <v>2024</v>
      </c>
      <c r="J17" s="127">
        <v>2025</v>
      </c>
      <c r="K17" s="128">
        <v>2026</v>
      </c>
      <c r="L17" s="31"/>
    </row>
    <row r="18" spans="1:12" x14ac:dyDescent="0.3">
      <c r="A18" s="30"/>
      <c r="B18" s="110" t="s">
        <v>166</v>
      </c>
      <c r="C18" s="111"/>
      <c r="D18" s="97"/>
      <c r="E18" s="98"/>
      <c r="F18" s="103" t="s">
        <v>121</v>
      </c>
      <c r="G18" s="112">
        <v>2.1</v>
      </c>
      <c r="H18" s="113">
        <v>2.16</v>
      </c>
      <c r="I18" s="113">
        <v>2.2200000000000002</v>
      </c>
      <c r="J18" s="113">
        <v>2.29</v>
      </c>
      <c r="K18" s="114">
        <v>2.36</v>
      </c>
      <c r="L18" s="31"/>
    </row>
    <row r="19" spans="1:12" x14ac:dyDescent="0.3">
      <c r="A19" s="30"/>
      <c r="B19" s="89"/>
      <c r="C19" s="52"/>
      <c r="D19" s="27"/>
      <c r="E19" s="58"/>
      <c r="F19" s="103" t="s">
        <v>141</v>
      </c>
      <c r="G19" s="99">
        <v>1700</v>
      </c>
      <c r="H19" s="99">
        <v>1802</v>
      </c>
      <c r="I19" s="99">
        <v>1910</v>
      </c>
      <c r="J19" s="99">
        <v>2025</v>
      </c>
      <c r="K19" s="100">
        <v>2147</v>
      </c>
      <c r="L19" s="31"/>
    </row>
    <row r="20" spans="1:12" x14ac:dyDescent="0.3">
      <c r="A20" s="30"/>
      <c r="B20" s="76"/>
      <c r="C20" s="77"/>
      <c r="D20" s="48"/>
      <c r="E20" s="59"/>
      <c r="F20" s="104" t="s">
        <v>142</v>
      </c>
      <c r="G20" s="101">
        <v>1615</v>
      </c>
      <c r="H20" s="101">
        <v>1728</v>
      </c>
      <c r="I20" s="101">
        <v>1849</v>
      </c>
      <c r="J20" s="101">
        <v>1978</v>
      </c>
      <c r="K20" s="102">
        <v>2116</v>
      </c>
      <c r="L20" s="31"/>
    </row>
    <row r="21" spans="1:12" x14ac:dyDescent="0.3">
      <c r="A21" s="30"/>
      <c r="B21" s="115" t="s">
        <v>167</v>
      </c>
      <c r="C21" s="116"/>
      <c r="D21" s="117"/>
      <c r="E21" s="118"/>
      <c r="F21" s="103" t="s">
        <v>121</v>
      </c>
      <c r="G21" s="112">
        <v>2.1</v>
      </c>
      <c r="H21" s="113">
        <v>1.76</v>
      </c>
      <c r="I21" s="113">
        <v>1.48</v>
      </c>
      <c r="J21" s="113">
        <v>1.24</v>
      </c>
      <c r="K21" s="114">
        <v>1.04</v>
      </c>
      <c r="L21" s="31"/>
    </row>
    <row r="22" spans="1:12" x14ac:dyDescent="0.3">
      <c r="A22" s="30"/>
      <c r="B22" s="129" t="s">
        <v>321</v>
      </c>
      <c r="C22" s="52"/>
      <c r="D22" s="27"/>
      <c r="E22" s="58"/>
      <c r="F22" s="103" t="s">
        <v>141</v>
      </c>
      <c r="G22" s="99">
        <v>1700</v>
      </c>
      <c r="H22" s="99">
        <v>1751</v>
      </c>
      <c r="I22" s="99">
        <v>1804</v>
      </c>
      <c r="J22" s="99">
        <v>1858</v>
      </c>
      <c r="K22" s="100">
        <v>1914</v>
      </c>
      <c r="L22" s="31"/>
    </row>
    <row r="23" spans="1:12" x14ac:dyDescent="0.3">
      <c r="A23" s="30"/>
      <c r="B23" s="76"/>
      <c r="C23" s="77"/>
      <c r="D23" s="48"/>
      <c r="E23" s="59"/>
      <c r="F23" s="104" t="s">
        <v>142</v>
      </c>
      <c r="G23" s="101">
        <v>1615</v>
      </c>
      <c r="H23" s="101">
        <v>1696</v>
      </c>
      <c r="I23" s="101">
        <v>1781</v>
      </c>
      <c r="J23" s="101">
        <v>1870</v>
      </c>
      <c r="K23" s="102">
        <v>1964</v>
      </c>
      <c r="L23" s="31"/>
    </row>
    <row r="24" spans="1:12" x14ac:dyDescent="0.3">
      <c r="A24" s="30"/>
      <c r="B24" s="119" t="s">
        <v>168</v>
      </c>
      <c r="C24" s="120"/>
      <c r="D24" s="121"/>
      <c r="E24" s="122"/>
      <c r="F24" s="103" t="s">
        <v>121</v>
      </c>
      <c r="G24" s="112">
        <v>2.1</v>
      </c>
      <c r="H24" s="113">
        <v>1.66</v>
      </c>
      <c r="I24" s="113">
        <v>1.31</v>
      </c>
      <c r="J24" s="113">
        <v>1.03</v>
      </c>
      <c r="K24" s="114">
        <v>0.81</v>
      </c>
      <c r="L24" s="31"/>
    </row>
    <row r="25" spans="1:12" x14ac:dyDescent="0.3">
      <c r="A25" s="30"/>
      <c r="B25" s="89" t="s">
        <v>323</v>
      </c>
      <c r="C25" s="52"/>
      <c r="D25" s="27"/>
      <c r="E25" s="58"/>
      <c r="F25" s="103" t="s">
        <v>141</v>
      </c>
      <c r="G25" s="99">
        <v>1700</v>
      </c>
      <c r="H25" s="99">
        <v>1700</v>
      </c>
      <c r="I25" s="99">
        <v>1700</v>
      </c>
      <c r="J25" s="99">
        <v>1700</v>
      </c>
      <c r="K25" s="100">
        <v>1700</v>
      </c>
      <c r="L25" s="31"/>
    </row>
    <row r="26" spans="1:12" x14ac:dyDescent="0.3">
      <c r="A26" s="30"/>
      <c r="B26" s="76"/>
      <c r="C26" s="77"/>
      <c r="D26" s="48"/>
      <c r="E26" s="59"/>
      <c r="F26" s="104" t="s">
        <v>142</v>
      </c>
      <c r="G26" s="101">
        <v>1615</v>
      </c>
      <c r="H26" s="101">
        <v>1728</v>
      </c>
      <c r="I26" s="101">
        <v>1849</v>
      </c>
      <c r="J26" s="101">
        <v>1978</v>
      </c>
      <c r="K26" s="102">
        <v>2116</v>
      </c>
      <c r="L26" s="31"/>
    </row>
    <row r="27" spans="1:12" x14ac:dyDescent="0.3">
      <c r="A27" s="30"/>
      <c r="B27" s="119" t="s">
        <v>169</v>
      </c>
      <c r="C27" s="120"/>
      <c r="D27" s="121"/>
      <c r="E27" s="122"/>
      <c r="F27" s="103" t="s">
        <v>121</v>
      </c>
      <c r="G27" s="112">
        <v>2.1</v>
      </c>
      <c r="H27" s="113">
        <v>1.72</v>
      </c>
      <c r="I27" s="113">
        <v>1.41</v>
      </c>
      <c r="J27" s="113">
        <v>1.1599999999999999</v>
      </c>
      <c r="K27" s="114">
        <v>0.95</v>
      </c>
      <c r="L27" s="31"/>
    </row>
    <row r="28" spans="1:12" x14ac:dyDescent="0.3">
      <c r="A28" s="30"/>
      <c r="B28" s="89" t="s">
        <v>322</v>
      </c>
      <c r="C28" s="52"/>
      <c r="D28" s="27"/>
      <c r="E28" s="58"/>
      <c r="F28" s="103" t="s">
        <v>141</v>
      </c>
      <c r="G28" s="99">
        <v>1700</v>
      </c>
      <c r="H28" s="99">
        <v>1632</v>
      </c>
      <c r="I28" s="99">
        <v>1567</v>
      </c>
      <c r="J28" s="99">
        <v>1504</v>
      </c>
      <c r="K28" s="100">
        <v>1444</v>
      </c>
      <c r="L28" s="31"/>
    </row>
    <row r="29" spans="1:12" x14ac:dyDescent="0.3">
      <c r="A29" s="30"/>
      <c r="B29" s="76"/>
      <c r="C29" s="77"/>
      <c r="D29" s="48"/>
      <c r="E29" s="59"/>
      <c r="F29" s="104" t="s">
        <v>142</v>
      </c>
      <c r="G29" s="101">
        <v>1615</v>
      </c>
      <c r="H29" s="101">
        <v>1744</v>
      </c>
      <c r="I29" s="101">
        <v>1884</v>
      </c>
      <c r="J29" s="101">
        <v>2035</v>
      </c>
      <c r="K29" s="102">
        <v>2198</v>
      </c>
      <c r="L29" s="31"/>
    </row>
    <row r="30" spans="1:12" x14ac:dyDescent="0.3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1"/>
    </row>
    <row r="31" spans="1:12" x14ac:dyDescent="0.3">
      <c r="A31" s="35" t="s">
        <v>4</v>
      </c>
      <c r="B31" s="36" t="s">
        <v>170</v>
      </c>
      <c r="C31" s="36"/>
      <c r="D31" s="36"/>
      <c r="E31" s="36"/>
      <c r="F31" s="36"/>
      <c r="G31" s="36"/>
      <c r="H31" s="36"/>
      <c r="I31" s="36"/>
      <c r="J31" s="36"/>
      <c r="K31" s="36"/>
      <c r="L31" s="31"/>
    </row>
    <row r="32" spans="1:12" ht="15" thickBot="1" x14ac:dyDescent="0.35">
      <c r="A32" s="9">
        <f>INDEX('Point Grid'!$C$8:$I$35,MATCH($A$1,'Point Grid'!$A$8:$A$35,0),MATCH(A31,'Point Grid'!$C$7:$I$7,0))</f>
        <v>0.5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1"/>
    </row>
    <row r="33" spans="1:12" ht="15" thickBot="1" x14ac:dyDescent="0.35">
      <c r="A33" s="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1"/>
    </row>
    <row r="34" spans="1:12" x14ac:dyDescent="0.3">
      <c r="A34" s="30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1"/>
    </row>
    <row r="35" spans="1:12" x14ac:dyDescent="0.3">
      <c r="A35" s="35" t="s">
        <v>5</v>
      </c>
      <c r="B35" s="36" t="s">
        <v>171</v>
      </c>
      <c r="C35" s="36"/>
      <c r="D35" s="36"/>
      <c r="E35" s="36"/>
      <c r="F35" s="36"/>
      <c r="G35" s="36"/>
      <c r="H35" s="36"/>
      <c r="I35" s="36"/>
      <c r="J35" s="36"/>
      <c r="K35" s="36"/>
      <c r="L35" s="31"/>
    </row>
    <row r="36" spans="1:12" ht="15" thickBot="1" x14ac:dyDescent="0.35">
      <c r="A36" s="9">
        <f>INDEX('Point Grid'!$C$8:$I$35,MATCH($A$1,'Point Grid'!$A$8:$A$35,0),MATCH(A35,'Point Grid'!$C$7:$I$7,0))</f>
        <v>0.5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1"/>
    </row>
    <row r="37" spans="1:12" ht="15" thickBot="1" x14ac:dyDescent="0.35">
      <c r="A37" s="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1"/>
    </row>
    <row r="38" spans="1:12" x14ac:dyDescent="0.3">
      <c r="A38" s="30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1"/>
    </row>
    <row r="39" spans="1:12" x14ac:dyDescent="0.3">
      <c r="A39" s="35" t="s">
        <v>6</v>
      </c>
      <c r="B39" s="36" t="s">
        <v>172</v>
      </c>
      <c r="C39" s="36"/>
      <c r="D39" s="36"/>
      <c r="E39" s="36"/>
      <c r="F39" s="36"/>
      <c r="G39" s="36"/>
      <c r="H39" s="36"/>
      <c r="I39" s="36"/>
      <c r="J39" s="36"/>
      <c r="K39" s="36"/>
      <c r="L39" s="31"/>
    </row>
    <row r="40" spans="1:12" ht="15" thickBot="1" x14ac:dyDescent="0.35">
      <c r="A40" s="9">
        <f>INDEX('Point Grid'!$C$8:$I$35,MATCH($A$1,'Point Grid'!$A$8:$A$35,0),MATCH(A39,'Point Grid'!$C$7:$I$7,0))</f>
        <v>0.5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31"/>
    </row>
    <row r="41" spans="1:12" ht="15" thickBot="1" x14ac:dyDescent="0.35">
      <c r="A41" s="5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31"/>
    </row>
    <row r="42" spans="1:12" x14ac:dyDescent="0.3">
      <c r="A42" s="30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31"/>
    </row>
    <row r="43" spans="1:12" x14ac:dyDescent="0.3">
      <c r="A43" s="35" t="s">
        <v>7</v>
      </c>
      <c r="B43" s="27" t="s">
        <v>173</v>
      </c>
      <c r="C43" s="27"/>
      <c r="D43" s="27"/>
      <c r="E43" s="27"/>
      <c r="F43" s="27"/>
      <c r="G43" s="27"/>
      <c r="H43" s="27"/>
      <c r="I43" s="27"/>
      <c r="J43" s="27"/>
      <c r="K43" s="27"/>
      <c r="L43" s="31"/>
    </row>
    <row r="44" spans="1:12" ht="15" thickBot="1" x14ac:dyDescent="0.35">
      <c r="A44" s="9">
        <f>INDEX('Point Grid'!$C$8:$I$35,MATCH($A$1,'Point Grid'!$A$8:$A$35,0),MATCH(A43,'Point Grid'!$C$7:$I$7,0))</f>
        <v>0.25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31"/>
    </row>
    <row r="45" spans="1:12" ht="15" thickBot="1" x14ac:dyDescent="0.35">
      <c r="A45" s="5"/>
      <c r="B45" s="130" t="s">
        <v>174</v>
      </c>
      <c r="C45" s="36"/>
      <c r="D45" s="27"/>
      <c r="E45" s="27" t="s">
        <v>175</v>
      </c>
      <c r="F45" s="27"/>
      <c r="G45" s="27"/>
      <c r="H45" s="27"/>
      <c r="I45" s="27"/>
      <c r="J45" s="27"/>
      <c r="K45" s="27"/>
      <c r="L45" s="31"/>
    </row>
    <row r="46" spans="1:12" x14ac:dyDescent="0.3">
      <c r="A46" s="30"/>
      <c r="B46" s="27" t="s">
        <v>176</v>
      </c>
      <c r="C46" s="27"/>
      <c r="D46" s="27"/>
      <c r="E46" s="27" t="s">
        <v>177</v>
      </c>
      <c r="F46" s="27"/>
      <c r="G46" s="27"/>
      <c r="H46" s="27"/>
      <c r="I46" s="27"/>
      <c r="J46" s="27"/>
      <c r="K46" s="27"/>
      <c r="L46" s="31"/>
    </row>
    <row r="47" spans="1:12" x14ac:dyDescent="0.3">
      <c r="A47" s="30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31"/>
    </row>
    <row r="48" spans="1:12" x14ac:dyDescent="0.3">
      <c r="A48" s="35" t="s">
        <v>8</v>
      </c>
      <c r="B48" s="27" t="s">
        <v>178</v>
      </c>
      <c r="C48" s="27"/>
      <c r="D48" s="27"/>
      <c r="E48" s="27"/>
      <c r="F48" s="27"/>
      <c r="G48" s="27"/>
      <c r="H48" s="27"/>
      <c r="I48" s="27"/>
      <c r="J48" s="27"/>
      <c r="K48" s="27"/>
      <c r="L48" s="31"/>
    </row>
    <row r="49" spans="1:12" ht="15" thickBot="1" x14ac:dyDescent="0.35">
      <c r="A49" s="9">
        <f>INDEX('Point Grid'!$C$8:$I$35,MATCH($A$1,'Point Grid'!$A$8:$A$35,0),MATCH(A48,'Point Grid'!$C$7:$I$7,0))</f>
        <v>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31"/>
    </row>
    <row r="50" spans="1:12" ht="15" thickBot="1" x14ac:dyDescent="0.35">
      <c r="A50" s="5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31"/>
    </row>
    <row r="51" spans="1:12" x14ac:dyDescent="0.3">
      <c r="A51" s="30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31"/>
    </row>
    <row r="52" spans="1:12" x14ac:dyDescent="0.3">
      <c r="A52" s="30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31"/>
    </row>
    <row r="53" spans="1:12" ht="15" thickBot="1" x14ac:dyDescent="0.35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4"/>
    </row>
  </sheetData>
  <mergeCells count="1">
    <mergeCell ref="K1:L1"/>
  </mergeCells>
  <conditionalFormatting sqref="B1">
    <cfRule type="cellIs" dxfId="29" priority="15" operator="equal">
      <formula>"Incomplete"</formula>
    </cfRule>
    <cfRule type="cellIs" dxfId="28" priority="16" operator="equal">
      <formula>"Flag for Review"</formula>
    </cfRule>
    <cfRule type="cellIs" dxfId="27" priority="17" operator="equal">
      <formula>"Finished"</formula>
    </cfRule>
  </conditionalFormatting>
  <dataValidations count="1">
    <dataValidation type="list" allowBlank="1" showInputMessage="1" showErrorMessage="1" sqref="B1" xr:uid="{00000000-0002-0000-1400-000000000000}">
      <formula1>"Finished, Flag for Review, Incomplete"</formula1>
    </dataValidation>
  </dataValidations>
  <hyperlinks>
    <hyperlink ref="K1" location="'Point Grid'!A8" display="Return to Point Grid" xr:uid="{00000000-0004-0000-1400-000000000000}"/>
    <hyperlink ref="K1:L1" location="'Point Grid'!A1" display="Return to Point Grid" xr:uid="{00000000-0004-0000-1400-000001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L93"/>
  <sheetViews>
    <sheetView workbookViewId="0"/>
  </sheetViews>
  <sheetFormatPr defaultRowHeight="14.4" x14ac:dyDescent="0.3"/>
  <cols>
    <col min="1" max="1" width="14.109375" customWidth="1"/>
    <col min="2" max="2" width="13" customWidth="1"/>
    <col min="3" max="3" width="20.44140625" bestFit="1" customWidth="1"/>
    <col min="4" max="6" width="11.5546875" bestFit="1" customWidth="1"/>
    <col min="7" max="7" width="12.33203125" bestFit="1" customWidth="1"/>
    <col min="17" max="17" width="11" customWidth="1"/>
    <col min="22" max="22" width="11.5546875" bestFit="1" customWidth="1"/>
  </cols>
  <sheetData>
    <row r="1" spans="1:17" x14ac:dyDescent="0.3">
      <c r="A1" s="7">
        <v>20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97" t="s">
        <v>30</v>
      </c>
      <c r="Q1" s="199"/>
    </row>
    <row r="2" spans="1:17" x14ac:dyDescent="0.3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1"/>
    </row>
    <row r="3" spans="1:17" x14ac:dyDescent="0.3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1"/>
    </row>
    <row r="4" spans="1:17" x14ac:dyDescent="0.3">
      <c r="A4" s="9">
        <f>INDEX('Point Grid'!B:B,MATCH($A$1,'Point Grid'!A:A,0))</f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1"/>
    </row>
    <row r="5" spans="1:17" x14ac:dyDescent="0.3">
      <c r="A5" s="3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31"/>
    </row>
    <row r="6" spans="1:17" x14ac:dyDescent="0.3">
      <c r="A6" s="27" t="s">
        <v>417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27"/>
      <c r="P6" s="181"/>
      <c r="Q6" s="31"/>
    </row>
    <row r="7" spans="1:17" x14ac:dyDescent="0.3">
      <c r="A7" s="27" t="s">
        <v>418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27"/>
      <c r="P7" s="181"/>
      <c r="Q7" s="31"/>
    </row>
    <row r="8" spans="1:17" x14ac:dyDescent="0.3">
      <c r="A8" s="27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31"/>
    </row>
    <row r="9" spans="1:17" x14ac:dyDescent="0.3">
      <c r="A9" s="27" t="s">
        <v>419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52"/>
      <c r="Q9" s="31"/>
    </row>
    <row r="10" spans="1:17" x14ac:dyDescent="0.3">
      <c r="A10" s="36" t="s">
        <v>420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52"/>
      <c r="Q10" s="31"/>
    </row>
    <row r="11" spans="1:17" x14ac:dyDescent="0.3">
      <c r="A11" s="36" t="s">
        <v>421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52"/>
      <c r="Q11" s="31"/>
    </row>
    <row r="12" spans="1:17" x14ac:dyDescent="0.3">
      <c r="A12" s="36" t="s">
        <v>422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52"/>
      <c r="Q12" s="31"/>
    </row>
    <row r="13" spans="1:17" x14ac:dyDescent="0.3">
      <c r="A13" s="36" t="s">
        <v>423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52"/>
      <c r="Q13" s="31"/>
    </row>
    <row r="14" spans="1:17" x14ac:dyDescent="0.3">
      <c r="A14" s="36" t="s">
        <v>424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52"/>
      <c r="Q14" s="31"/>
    </row>
    <row r="15" spans="1:17" x14ac:dyDescent="0.3">
      <c r="A15" s="3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52"/>
      <c r="Q15" s="31"/>
    </row>
    <row r="16" spans="1:17" x14ac:dyDescent="0.3">
      <c r="A16" s="148" t="s">
        <v>425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52"/>
      <c r="Q16" s="31"/>
    </row>
    <row r="17" spans="1:17" x14ac:dyDescent="0.3">
      <c r="A17" s="3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52"/>
      <c r="Q17" s="31"/>
    </row>
    <row r="18" spans="1:17" ht="53.25" customHeight="1" x14ac:dyDescent="0.3">
      <c r="A18" s="193" t="s">
        <v>426</v>
      </c>
      <c r="B18" s="194" t="s">
        <v>427</v>
      </c>
      <c r="C18" s="194" t="s">
        <v>428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52"/>
      <c r="Q18" s="31"/>
    </row>
    <row r="19" spans="1:17" x14ac:dyDescent="0.3">
      <c r="A19" s="36" t="s">
        <v>429</v>
      </c>
      <c r="B19" s="52">
        <v>450</v>
      </c>
      <c r="C19" s="27">
        <v>67.5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52"/>
      <c r="Q19" s="31"/>
    </row>
    <row r="20" spans="1:17" x14ac:dyDescent="0.3">
      <c r="A20" s="36">
        <v>1</v>
      </c>
      <c r="B20" s="52">
        <v>315</v>
      </c>
      <c r="C20" s="27">
        <v>52.5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52"/>
      <c r="Q20" s="31"/>
    </row>
    <row r="21" spans="1:17" x14ac:dyDescent="0.3">
      <c r="A21" s="36">
        <v>2</v>
      </c>
      <c r="B21" s="52">
        <v>180</v>
      </c>
      <c r="C21" s="27">
        <v>31.5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52"/>
      <c r="Q21" s="31"/>
    </row>
    <row r="22" spans="1:17" x14ac:dyDescent="0.3">
      <c r="A22" s="36">
        <v>3</v>
      </c>
      <c r="B22" s="52">
        <v>72</v>
      </c>
      <c r="C22" s="27">
        <v>18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52"/>
      <c r="Q22" s="31"/>
    </row>
    <row r="23" spans="1:17" x14ac:dyDescent="0.3">
      <c r="A23" s="36">
        <v>4</v>
      </c>
      <c r="B23" s="52">
        <v>18</v>
      </c>
      <c r="C23" s="27">
        <v>9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52"/>
      <c r="Q23" s="31"/>
    </row>
    <row r="24" spans="1:17" x14ac:dyDescent="0.3">
      <c r="A24" s="36">
        <v>5</v>
      </c>
      <c r="B24" s="52">
        <v>0</v>
      </c>
      <c r="C24" s="27">
        <v>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52"/>
      <c r="Q24" s="31"/>
    </row>
    <row r="25" spans="1:17" x14ac:dyDescent="0.3">
      <c r="A25" s="36"/>
      <c r="B25" s="18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52"/>
      <c r="Q25" s="31"/>
    </row>
    <row r="26" spans="1:17" x14ac:dyDescent="0.3">
      <c r="A26" s="36" t="s">
        <v>430</v>
      </c>
      <c r="B26" s="188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52"/>
      <c r="Q26" s="31"/>
    </row>
    <row r="27" spans="1:17" x14ac:dyDescent="0.3">
      <c r="A27" s="3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52"/>
      <c r="Q27" s="31"/>
    </row>
    <row r="28" spans="1:17" x14ac:dyDescent="0.3">
      <c r="A28" s="36" t="s">
        <v>403</v>
      </c>
      <c r="B28" s="27" t="s">
        <v>431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52"/>
      <c r="Q28" s="31"/>
    </row>
    <row r="29" spans="1:17" x14ac:dyDescent="0.3">
      <c r="A29" s="36">
        <v>1</v>
      </c>
      <c r="B29" s="188">
        <v>2.5000000000000001E-2</v>
      </c>
      <c r="C29" s="27"/>
      <c r="D29" s="27"/>
      <c r="E29" s="188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52"/>
      <c r="Q29" s="31"/>
    </row>
    <row r="30" spans="1:17" x14ac:dyDescent="0.3">
      <c r="A30" s="36">
        <v>2</v>
      </c>
      <c r="B30" s="188">
        <v>2.75E-2</v>
      </c>
      <c r="C30" s="27"/>
      <c r="D30" s="27"/>
      <c r="E30" s="188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52"/>
      <c r="Q30" s="31"/>
    </row>
    <row r="31" spans="1:17" x14ac:dyDescent="0.3">
      <c r="A31" s="36">
        <v>3</v>
      </c>
      <c r="B31" s="188">
        <v>0.03</v>
      </c>
      <c r="C31" s="27"/>
      <c r="D31" s="27"/>
      <c r="E31" s="192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52"/>
      <c r="Q31" s="31"/>
    </row>
    <row r="32" spans="1:17" x14ac:dyDescent="0.3">
      <c r="A32" s="36">
        <v>4</v>
      </c>
      <c r="B32" s="188">
        <v>3.2500000000000001E-2</v>
      </c>
      <c r="C32" s="27"/>
      <c r="D32" s="27"/>
      <c r="E32" s="188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52"/>
      <c r="Q32" s="31"/>
    </row>
    <row r="33" spans="1:17" x14ac:dyDescent="0.3">
      <c r="A33" s="36">
        <v>5</v>
      </c>
      <c r="B33" s="188">
        <v>3.5000000000000003E-2</v>
      </c>
      <c r="C33" s="27"/>
      <c r="D33" s="27"/>
      <c r="E33" s="188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52"/>
      <c r="Q33" s="31"/>
    </row>
    <row r="34" spans="1:17" x14ac:dyDescent="0.3">
      <c r="A34" s="36"/>
      <c r="B34" s="27"/>
      <c r="C34" s="27"/>
      <c r="D34" s="27"/>
      <c r="E34" s="188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52"/>
      <c r="Q34" s="31"/>
    </row>
    <row r="35" spans="1:17" x14ac:dyDescent="0.3">
      <c r="A35" s="36" t="s">
        <v>399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52"/>
      <c r="Q35" s="31"/>
    </row>
    <row r="36" spans="1:17" x14ac:dyDescent="0.3">
      <c r="A36" s="14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52"/>
      <c r="Q36" s="31"/>
    </row>
    <row r="37" spans="1:17" x14ac:dyDescent="0.3">
      <c r="A37" s="36" t="s">
        <v>432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52"/>
      <c r="Q37" s="31"/>
    </row>
    <row r="38" spans="1:17" x14ac:dyDescent="0.3">
      <c r="A38" s="36" t="s">
        <v>433</v>
      </c>
      <c r="B38" s="189"/>
      <c r="C38" s="189"/>
      <c r="D38" s="189"/>
      <c r="E38" s="189"/>
      <c r="F38" s="189"/>
      <c r="G38" s="189"/>
      <c r="H38" s="27"/>
      <c r="I38" s="27"/>
      <c r="J38" s="27"/>
      <c r="K38" s="27"/>
      <c r="L38" s="27"/>
      <c r="M38" s="27"/>
      <c r="N38" s="27"/>
      <c r="O38" s="27"/>
      <c r="P38" s="52"/>
      <c r="Q38" s="31"/>
    </row>
    <row r="39" spans="1:17" x14ac:dyDescent="0.3">
      <c r="A39" s="36" t="s">
        <v>434</v>
      </c>
      <c r="B39" s="190"/>
      <c r="C39" s="190"/>
      <c r="D39" s="190"/>
      <c r="E39" s="190"/>
      <c r="F39" s="190"/>
      <c r="G39" s="190"/>
      <c r="H39" s="27"/>
      <c r="I39" s="27"/>
      <c r="J39" s="27"/>
      <c r="K39" s="27"/>
      <c r="L39" s="27"/>
      <c r="M39" s="27"/>
      <c r="N39" s="27"/>
      <c r="O39" s="27"/>
      <c r="P39" s="52"/>
      <c r="Q39" s="31"/>
    </row>
    <row r="40" spans="1:17" x14ac:dyDescent="0.3">
      <c r="A40" s="36" t="s">
        <v>435</v>
      </c>
      <c r="B40" s="190"/>
      <c r="C40" s="190"/>
      <c r="D40" s="190"/>
      <c r="E40" s="190"/>
      <c r="F40" s="190"/>
      <c r="G40" s="190"/>
      <c r="H40" s="27"/>
      <c r="I40" s="27"/>
      <c r="J40" s="27"/>
      <c r="K40" s="27"/>
      <c r="L40" s="27"/>
      <c r="M40" s="27"/>
      <c r="N40" s="27"/>
      <c r="O40" s="27"/>
      <c r="P40" s="52"/>
      <c r="Q40" s="31"/>
    </row>
    <row r="41" spans="1:17" x14ac:dyDescent="0.3">
      <c r="A41" s="36"/>
      <c r="B41" s="190"/>
      <c r="C41" s="190"/>
      <c r="D41" s="190"/>
      <c r="E41" s="190"/>
      <c r="F41" s="190"/>
      <c r="G41" s="190"/>
      <c r="H41" s="27"/>
      <c r="I41" s="27"/>
      <c r="J41" s="27"/>
      <c r="K41" s="27"/>
      <c r="L41" s="27"/>
      <c r="M41" s="27"/>
      <c r="N41" s="27"/>
      <c r="O41" s="27"/>
      <c r="P41" s="52"/>
      <c r="Q41" s="31"/>
    </row>
    <row r="42" spans="1:17" x14ac:dyDescent="0.3">
      <c r="A42" s="35" t="s">
        <v>2</v>
      </c>
      <c r="B42" s="27" t="s">
        <v>544</v>
      </c>
      <c r="C42" s="27"/>
      <c r="D42" s="27"/>
      <c r="E42" s="27"/>
      <c r="F42" s="27"/>
      <c r="G42" s="190"/>
      <c r="H42" s="27"/>
      <c r="I42" s="27"/>
      <c r="J42" s="27"/>
      <c r="K42" s="27"/>
      <c r="L42" s="27"/>
      <c r="M42" s="27"/>
      <c r="N42" s="27"/>
      <c r="O42" s="27"/>
      <c r="P42" s="52"/>
      <c r="Q42" s="31"/>
    </row>
    <row r="43" spans="1:17" ht="15" thickBot="1" x14ac:dyDescent="0.35">
      <c r="A43" s="9">
        <f>INDEX('Point Grid'!$C$8:$I$35,MATCH($A$1,'Point Grid'!$A$8:$A$35,0),MATCH(A42,'Point Grid'!$C$7:$I$7,0))</f>
        <v>0.75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52"/>
      <c r="Q43" s="31"/>
    </row>
    <row r="44" spans="1:17" ht="15" thickBot="1" x14ac:dyDescent="0.35">
      <c r="A44" s="5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52"/>
      <c r="Q44" s="31"/>
    </row>
    <row r="45" spans="1:17" x14ac:dyDescent="0.3">
      <c r="A45" s="3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52"/>
      <c r="Q45" s="31"/>
    </row>
    <row r="46" spans="1:17" x14ac:dyDescent="0.3">
      <c r="A46" s="35" t="s">
        <v>3</v>
      </c>
      <c r="B46" s="27" t="s">
        <v>546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52"/>
      <c r="Q46" s="31"/>
    </row>
    <row r="47" spans="1:17" ht="15" thickBot="1" x14ac:dyDescent="0.35">
      <c r="A47" s="9">
        <f>INDEX('Point Grid'!$C$8:$I$35,MATCH($A$1,'Point Grid'!$A$8:$A$35,0),MATCH(A46,'Point Grid'!$C$7:$I$7,0))</f>
        <v>1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52"/>
      <c r="Q47" s="31"/>
    </row>
    <row r="48" spans="1:17" ht="15" thickBot="1" x14ac:dyDescent="0.35">
      <c r="A48" s="5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52"/>
      <c r="Q48" s="31"/>
    </row>
    <row r="49" spans="1:17" x14ac:dyDescent="0.3">
      <c r="A49" s="3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52"/>
      <c r="Q49" s="31"/>
    </row>
    <row r="50" spans="1:17" x14ac:dyDescent="0.3">
      <c r="A50" s="35" t="s">
        <v>4</v>
      </c>
      <c r="B50" s="27" t="s">
        <v>545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52"/>
      <c r="Q50" s="31"/>
    </row>
    <row r="51" spans="1:17" ht="15" thickBot="1" x14ac:dyDescent="0.35">
      <c r="A51" s="9">
        <f>INDEX('Point Grid'!$C$8:$I$35,MATCH($A$1,'Point Grid'!$A$8:$A$35,0),MATCH(A50,'Point Grid'!$C$7:$I$7,0))</f>
        <v>0.75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52"/>
      <c r="Q51" s="31"/>
    </row>
    <row r="52" spans="1:17" ht="15" thickBot="1" x14ac:dyDescent="0.35">
      <c r="A52" s="5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52"/>
      <c r="Q52" s="31"/>
    </row>
    <row r="53" spans="1:17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52"/>
      <c r="Q53" s="31"/>
    </row>
    <row r="54" spans="1:17" x14ac:dyDescent="0.3">
      <c r="A54" s="35" t="s">
        <v>5</v>
      </c>
      <c r="B54" s="27" t="s">
        <v>547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52"/>
      <c r="Q54" s="31"/>
    </row>
    <row r="55" spans="1:17" ht="15" thickBot="1" x14ac:dyDescent="0.35">
      <c r="A55" s="9">
        <f>INDEX('Point Grid'!$C$8:$I$35,MATCH($A$1,'Point Grid'!$A$8:$A$35,0),MATCH(A54,'Point Grid'!$C$7:$I$7,0))</f>
        <v>0.5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52"/>
      <c r="Q55" s="31"/>
    </row>
    <row r="56" spans="1:17" ht="15" thickBot="1" x14ac:dyDescent="0.35">
      <c r="A56" s="5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52"/>
      <c r="Q56" s="31"/>
    </row>
    <row r="57" spans="1:17" x14ac:dyDescent="0.3">
      <c r="A57" s="35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52"/>
      <c r="Q57" s="31"/>
    </row>
    <row r="58" spans="1:17" x14ac:dyDescent="0.3">
      <c r="A58" s="9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52"/>
      <c r="Q58" s="31"/>
    </row>
    <row r="59" spans="1:17" x14ac:dyDescent="0.3">
      <c r="A59" s="9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52"/>
      <c r="Q59" s="31"/>
    </row>
    <row r="60" spans="1:17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52"/>
      <c r="Q60" s="31"/>
    </row>
    <row r="61" spans="1:17" x14ac:dyDescent="0.3">
      <c r="A61" s="3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52"/>
      <c r="Q61" s="31"/>
    </row>
    <row r="62" spans="1:17" x14ac:dyDescent="0.3">
      <c r="A62" s="3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52"/>
      <c r="Q62" s="31"/>
    </row>
    <row r="63" spans="1:17" x14ac:dyDescent="0.3">
      <c r="A63" s="3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52"/>
      <c r="Q63" s="31"/>
    </row>
    <row r="64" spans="1:17" x14ac:dyDescent="0.3">
      <c r="A64" s="36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52"/>
      <c r="Q64" s="31"/>
    </row>
    <row r="65" spans="1:17" x14ac:dyDescent="0.3">
      <c r="A65" s="3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52"/>
      <c r="Q65" s="31"/>
    </row>
    <row r="66" spans="1:17" x14ac:dyDescent="0.3">
      <c r="A66" s="36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52"/>
      <c r="Q66" s="31"/>
    </row>
    <row r="67" spans="1:17" x14ac:dyDescent="0.3">
      <c r="A67" s="3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52"/>
      <c r="Q67" s="31"/>
    </row>
    <row r="68" spans="1:17" x14ac:dyDescent="0.3">
      <c r="A68" s="36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52"/>
      <c r="Q68" s="31"/>
    </row>
    <row r="69" spans="1:17" x14ac:dyDescent="0.3">
      <c r="A69" s="3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52"/>
      <c r="Q69" s="31"/>
    </row>
    <row r="70" spans="1:17" x14ac:dyDescent="0.3">
      <c r="A70" s="3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52"/>
      <c r="Q70" s="31"/>
    </row>
    <row r="71" spans="1:17" x14ac:dyDescent="0.3">
      <c r="A71" s="3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52"/>
      <c r="Q71" s="31"/>
    </row>
    <row r="72" spans="1:17" x14ac:dyDescent="0.3">
      <c r="A72" s="36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52"/>
      <c r="Q72" s="31"/>
    </row>
    <row r="73" spans="1:17" x14ac:dyDescent="0.3">
      <c r="A73" s="36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52"/>
      <c r="Q73" s="31"/>
    </row>
    <row r="74" spans="1:17" ht="14.25" customHeight="1" x14ac:dyDescent="0.3">
      <c r="A74" s="36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52"/>
      <c r="Q74" s="31"/>
    </row>
    <row r="75" spans="1:17" x14ac:dyDescent="0.3">
      <c r="A75" s="3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52"/>
      <c r="Q75" s="31"/>
    </row>
    <row r="76" spans="1:17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52"/>
      <c r="Q76" s="31"/>
    </row>
    <row r="77" spans="1:17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52"/>
      <c r="Q77" s="31"/>
    </row>
    <row r="78" spans="1:17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52"/>
      <c r="Q78" s="31"/>
    </row>
    <row r="79" spans="1:17" x14ac:dyDescent="0.3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52"/>
      <c r="Q79" s="31"/>
    </row>
    <row r="80" spans="1:17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52"/>
      <c r="Q80" s="31"/>
    </row>
    <row r="81" spans="1:38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52"/>
      <c r="Q81" s="31"/>
    </row>
    <row r="82" spans="1:38" x14ac:dyDescent="0.3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52"/>
      <c r="Q82" s="31"/>
    </row>
    <row r="83" spans="1:38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52"/>
      <c r="Q83" s="31"/>
    </row>
    <row r="84" spans="1:38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52"/>
      <c r="Q84" s="31"/>
    </row>
    <row r="85" spans="1:38" x14ac:dyDescent="0.3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31"/>
    </row>
    <row r="86" spans="1:38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31"/>
    </row>
    <row r="87" spans="1:38" ht="15" thickBot="1" x14ac:dyDescent="0.3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4"/>
    </row>
    <row r="93" spans="1:38" s="1" customFormat="1" x14ac:dyDescent="0.3"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</sheetData>
  <mergeCells count="1">
    <mergeCell ref="P1:Q1"/>
  </mergeCells>
  <conditionalFormatting sqref="B1">
    <cfRule type="cellIs" dxfId="26" priority="1" operator="equal">
      <formula>"Incomplete"</formula>
    </cfRule>
    <cfRule type="cellIs" dxfId="25" priority="2" operator="equal">
      <formula>"Flag for Review"</formula>
    </cfRule>
    <cfRule type="cellIs" dxfId="24" priority="3" operator="equal">
      <formula>"Finished"</formula>
    </cfRule>
  </conditionalFormatting>
  <dataValidations count="1">
    <dataValidation type="list" allowBlank="1" showInputMessage="1" showErrorMessage="1" sqref="B1" xr:uid="{00000000-0002-0000-1500-000000000000}">
      <formula1>"Finished, Flag for Review, Incomplete"</formula1>
    </dataValidation>
  </dataValidations>
  <hyperlinks>
    <hyperlink ref="P1" location="'Point Grid'!A8" display="Return to Point Grid" xr:uid="{00000000-0004-0000-1500-000000000000}"/>
    <hyperlink ref="P1:Q1" location="'Point Grid'!A1" display="Return to Point Grid" xr:uid="{00000000-0004-0000-1500-000001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H27"/>
  <sheetViews>
    <sheetView workbookViewId="0"/>
  </sheetViews>
  <sheetFormatPr defaultColWidth="9.109375" defaultRowHeight="14.4" x14ac:dyDescent="0.3"/>
  <cols>
    <col min="1" max="1" width="8.6640625" style="29" customWidth="1"/>
    <col min="2" max="2" width="26.88671875" style="29" customWidth="1"/>
    <col min="3" max="3" width="12.5546875" style="29" customWidth="1"/>
    <col min="4" max="7" width="10.88671875" style="29" customWidth="1"/>
    <col min="8" max="9" width="9.44140625" style="29" customWidth="1"/>
    <col min="10" max="10" width="10.6640625" style="29" customWidth="1"/>
    <col min="35" max="16384" width="9.109375" style="29"/>
  </cols>
  <sheetData>
    <row r="1" spans="1:9" x14ac:dyDescent="0.3">
      <c r="A1" s="7">
        <v>21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3">
      <c r="A3" s="8" t="s">
        <v>13</v>
      </c>
      <c r="B3" s="36"/>
      <c r="C3" s="27"/>
      <c r="D3" s="27"/>
      <c r="E3" s="27"/>
      <c r="F3" s="27"/>
      <c r="G3" s="27"/>
      <c r="H3" s="27"/>
      <c r="I3" s="31"/>
    </row>
    <row r="4" spans="1:9" x14ac:dyDescent="0.3">
      <c r="A4" s="9">
        <f>INDEX('Point Grid'!B:B,MATCH($A$1,'Point Grid'!A:A,0))</f>
        <v>3.5</v>
      </c>
      <c r="B4" s="36"/>
      <c r="C4" s="27"/>
      <c r="D4" s="27"/>
      <c r="E4" s="27"/>
      <c r="F4" s="27"/>
      <c r="G4" s="27"/>
      <c r="H4" s="27"/>
      <c r="I4" s="31"/>
    </row>
    <row r="5" spans="1:9" x14ac:dyDescent="0.3">
      <c r="A5" s="30"/>
      <c r="B5" s="36"/>
      <c r="C5" s="27"/>
      <c r="D5" s="27"/>
      <c r="E5" s="27"/>
      <c r="F5" s="27"/>
      <c r="G5" s="27"/>
      <c r="H5" s="27"/>
      <c r="I5" s="31"/>
    </row>
    <row r="6" spans="1:9" x14ac:dyDescent="0.3">
      <c r="A6" s="35" t="s">
        <v>2</v>
      </c>
      <c r="B6" s="27" t="s">
        <v>83</v>
      </c>
      <c r="C6" s="27"/>
      <c r="D6" s="27"/>
      <c r="E6" s="27"/>
      <c r="F6" s="27"/>
      <c r="G6" s="27"/>
      <c r="H6" s="27"/>
      <c r="I6" s="31"/>
    </row>
    <row r="7" spans="1:9" ht="15" thickBot="1" x14ac:dyDescent="0.35">
      <c r="A7" s="9">
        <f>INDEX('Point Grid'!$C$8:$I$33,MATCH($A$1,'Point Grid'!$A$8:$A$33,0),MATCH(A6,'Point Grid'!$C$7:$I$7,0))</f>
        <v>0.5</v>
      </c>
      <c r="B7" s="27"/>
      <c r="C7" s="27"/>
      <c r="D7" s="27"/>
      <c r="E7" s="27"/>
      <c r="F7" s="27"/>
      <c r="G7" s="27"/>
      <c r="H7" s="27"/>
      <c r="I7" s="31"/>
    </row>
    <row r="8" spans="1:9" ht="15" thickBot="1" x14ac:dyDescent="0.35">
      <c r="A8" s="5"/>
      <c r="B8" s="27" t="s">
        <v>84</v>
      </c>
      <c r="C8" s="27"/>
      <c r="D8" s="27"/>
      <c r="E8" s="27"/>
      <c r="F8" s="27"/>
      <c r="G8" s="27"/>
      <c r="H8" s="27"/>
      <c r="I8" s="31"/>
    </row>
    <row r="9" spans="1:9" x14ac:dyDescent="0.3">
      <c r="A9" s="30"/>
      <c r="B9" s="27" t="s">
        <v>85</v>
      </c>
      <c r="C9" s="27"/>
      <c r="D9" s="27"/>
      <c r="E9" s="27"/>
      <c r="F9" s="27"/>
      <c r="G9" s="27"/>
      <c r="H9" s="27"/>
      <c r="I9" s="31"/>
    </row>
    <row r="10" spans="1:9" x14ac:dyDescent="0.3">
      <c r="A10" s="30"/>
      <c r="B10" s="27"/>
      <c r="C10" s="27"/>
      <c r="D10" s="27"/>
      <c r="E10" s="27"/>
      <c r="F10" s="27"/>
      <c r="G10" s="27"/>
      <c r="H10" s="27"/>
      <c r="I10" s="31"/>
    </row>
    <row r="11" spans="1:9" x14ac:dyDescent="0.3">
      <c r="A11" s="35" t="s">
        <v>3</v>
      </c>
      <c r="B11" s="27" t="s">
        <v>86</v>
      </c>
      <c r="C11" s="27"/>
      <c r="D11" s="27"/>
      <c r="E11" s="27"/>
      <c r="F11" s="27"/>
      <c r="G11" s="27"/>
      <c r="H11" s="27"/>
      <c r="I11" s="31"/>
    </row>
    <row r="12" spans="1:9" ht="15" thickBot="1" x14ac:dyDescent="0.35">
      <c r="A12" s="9">
        <f>INDEX('Point Grid'!$C$8:$I$33,MATCH($A$1,'Point Grid'!$A$8:$A$33,0),MATCH(A11,'Point Grid'!$C$7:$I$7,0))</f>
        <v>1.5</v>
      </c>
      <c r="B12" s="27" t="s">
        <v>87</v>
      </c>
      <c r="C12" s="27"/>
      <c r="D12" s="27"/>
      <c r="E12" s="27"/>
      <c r="F12" s="27"/>
      <c r="G12" s="27"/>
      <c r="H12" s="27"/>
      <c r="I12" s="31"/>
    </row>
    <row r="13" spans="1:9" ht="15" thickBot="1" x14ac:dyDescent="0.35">
      <c r="A13" s="5"/>
      <c r="B13" s="36"/>
      <c r="C13" s="36"/>
      <c r="D13" s="27"/>
      <c r="E13" s="27"/>
      <c r="F13" s="27"/>
      <c r="G13" s="27"/>
      <c r="H13" s="27"/>
      <c r="I13" s="31"/>
    </row>
    <row r="14" spans="1:9" x14ac:dyDescent="0.3">
      <c r="A14" s="36"/>
      <c r="B14" s="27" t="s">
        <v>88</v>
      </c>
      <c r="C14" s="27"/>
      <c r="D14" s="27"/>
      <c r="E14" s="27"/>
      <c r="F14" s="27"/>
      <c r="G14" s="27"/>
      <c r="H14" s="27"/>
      <c r="I14" s="31"/>
    </row>
    <row r="15" spans="1:9" x14ac:dyDescent="0.3">
      <c r="A15" s="30"/>
      <c r="B15" s="27" t="s">
        <v>33</v>
      </c>
      <c r="C15" s="27"/>
      <c r="D15" s="27"/>
      <c r="E15" s="27"/>
      <c r="F15" s="27"/>
      <c r="G15" s="27"/>
      <c r="H15" s="27"/>
      <c r="I15" s="31"/>
    </row>
    <row r="16" spans="1:9" x14ac:dyDescent="0.3">
      <c r="A16" s="30"/>
      <c r="B16" s="27"/>
      <c r="C16" s="27"/>
      <c r="D16" s="27"/>
      <c r="E16" s="27"/>
      <c r="F16" s="27"/>
      <c r="G16" s="27"/>
      <c r="H16" s="27"/>
      <c r="I16" s="31"/>
    </row>
    <row r="17" spans="1:9" x14ac:dyDescent="0.3">
      <c r="A17" s="35" t="s">
        <v>4</v>
      </c>
      <c r="B17" s="27" t="s">
        <v>89</v>
      </c>
      <c r="C17" s="27"/>
      <c r="D17" s="27"/>
      <c r="E17" s="27"/>
      <c r="F17" s="27"/>
      <c r="G17" s="27"/>
      <c r="H17" s="27"/>
      <c r="I17" s="31"/>
    </row>
    <row r="18" spans="1:9" ht="15" thickBot="1" x14ac:dyDescent="0.35">
      <c r="A18" s="9">
        <f>INDEX('Point Grid'!$C$8:$I$33,MATCH($A$1,'Point Grid'!$A$8:$A$33,0),MATCH(A17,'Point Grid'!$C$7:$I$7,0))</f>
        <v>1.5</v>
      </c>
      <c r="B18" s="27"/>
      <c r="C18" s="27"/>
      <c r="D18" s="27"/>
      <c r="E18" s="27"/>
      <c r="F18" s="27"/>
      <c r="G18" s="27"/>
      <c r="H18" s="27"/>
      <c r="I18" s="31"/>
    </row>
    <row r="19" spans="1:9" ht="15" thickBot="1" x14ac:dyDescent="0.35">
      <c r="A19" s="5"/>
      <c r="B19" s="27" t="s">
        <v>91</v>
      </c>
      <c r="C19" s="27"/>
      <c r="D19" s="27"/>
      <c r="E19" s="27"/>
      <c r="F19" s="27"/>
      <c r="G19" s="27"/>
      <c r="H19" s="27"/>
      <c r="I19" s="31"/>
    </row>
    <row r="20" spans="1:9" x14ac:dyDescent="0.3">
      <c r="A20" s="30"/>
      <c r="B20" s="27" t="s">
        <v>90</v>
      </c>
      <c r="C20" s="27"/>
      <c r="D20" s="27"/>
      <c r="E20" s="27"/>
      <c r="F20" s="27"/>
      <c r="G20" s="27"/>
      <c r="H20" s="27"/>
      <c r="I20" s="31"/>
    </row>
    <row r="21" spans="1:9" x14ac:dyDescent="0.3">
      <c r="A21" s="30"/>
      <c r="B21" s="27" t="s">
        <v>92</v>
      </c>
      <c r="C21" s="27"/>
      <c r="D21" s="27"/>
      <c r="E21" s="27"/>
      <c r="F21" s="27"/>
      <c r="G21" s="27"/>
      <c r="H21" s="27"/>
      <c r="I21" s="31"/>
    </row>
    <row r="22" spans="1:9" x14ac:dyDescent="0.3">
      <c r="A22" s="30"/>
      <c r="B22" s="27"/>
      <c r="C22" s="27"/>
      <c r="D22" s="27"/>
      <c r="E22" s="27"/>
      <c r="F22" s="27"/>
      <c r="G22" s="27"/>
      <c r="H22" s="27"/>
      <c r="I22" s="31"/>
    </row>
    <row r="23" spans="1:9" x14ac:dyDescent="0.3">
      <c r="A23" s="30"/>
      <c r="B23" s="27"/>
      <c r="C23" s="27"/>
      <c r="D23" s="27"/>
      <c r="E23" s="27"/>
      <c r="F23" s="27"/>
      <c r="G23" s="27"/>
      <c r="H23" s="27"/>
      <c r="I23" s="31"/>
    </row>
    <row r="24" spans="1:9" x14ac:dyDescent="0.3">
      <c r="A24" s="30"/>
      <c r="B24" s="27"/>
      <c r="C24" s="27"/>
      <c r="D24" s="27"/>
      <c r="E24" s="27"/>
      <c r="F24" s="27"/>
      <c r="G24" s="27"/>
      <c r="H24" s="27"/>
      <c r="I24" s="31"/>
    </row>
    <row r="25" spans="1:9" x14ac:dyDescent="0.3">
      <c r="A25" s="30"/>
      <c r="B25" s="27"/>
      <c r="C25" s="27"/>
      <c r="D25" s="27"/>
      <c r="E25" s="27"/>
      <c r="F25" s="27"/>
      <c r="G25" s="27"/>
      <c r="H25" s="27"/>
      <c r="I25" s="31"/>
    </row>
    <row r="26" spans="1:9" x14ac:dyDescent="0.3">
      <c r="A26" s="30"/>
      <c r="B26" s="27"/>
      <c r="C26" s="27"/>
      <c r="D26" s="27"/>
      <c r="E26" s="27"/>
      <c r="F26" s="27"/>
      <c r="G26" s="27"/>
      <c r="H26" s="27"/>
      <c r="I26" s="31"/>
    </row>
    <row r="27" spans="1:9" ht="15" thickBot="1" x14ac:dyDescent="0.35">
      <c r="A27" s="32"/>
      <c r="B27" s="33"/>
      <c r="C27" s="33"/>
      <c r="D27" s="33"/>
      <c r="E27" s="33"/>
      <c r="F27" s="33"/>
      <c r="G27" s="33"/>
      <c r="H27" s="33"/>
      <c r="I27" s="34"/>
    </row>
  </sheetData>
  <mergeCells count="1">
    <mergeCell ref="H1:I1"/>
  </mergeCells>
  <conditionalFormatting sqref="B1">
    <cfRule type="cellIs" dxfId="23" priority="1" operator="equal">
      <formula>"Incomplete"</formula>
    </cfRule>
    <cfRule type="cellIs" dxfId="22" priority="2" operator="equal">
      <formula>"Flag for Review"</formula>
    </cfRule>
    <cfRule type="cellIs" dxfId="21" priority="3" operator="equal">
      <formula>"Finished"</formula>
    </cfRule>
  </conditionalFormatting>
  <dataValidations count="1">
    <dataValidation type="list" allowBlank="1" showInputMessage="1" showErrorMessage="1" sqref="B1" xr:uid="{00000000-0002-0000-1600-000000000000}">
      <formula1>"Finished, Flag for Review, Incomplete"</formula1>
    </dataValidation>
  </dataValidations>
  <hyperlinks>
    <hyperlink ref="H1" location="'Point Grid'!A8" display="Return to Point Grid" xr:uid="{00000000-0004-0000-1600-000000000000}"/>
    <hyperlink ref="H1:I1" location="'Point Grid'!A1" display="Return to Point Grid" xr:uid="{00000000-0004-0000-1600-000001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0"/>
  <dimension ref="A1:AI28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6" width="9.44140625" style="29" customWidth="1"/>
    <col min="7" max="7" width="10.33203125" style="29" customWidth="1"/>
    <col min="8" max="8" width="9.44140625" style="29" customWidth="1"/>
    <col min="9" max="9" width="36.6640625" style="29" customWidth="1"/>
    <col min="10" max="10" width="10.6640625" style="29" customWidth="1"/>
    <col min="36" max="16384" width="9.109375" style="29"/>
  </cols>
  <sheetData>
    <row r="1" spans="1:9" x14ac:dyDescent="0.3">
      <c r="A1" s="7">
        <v>22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3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3">
      <c r="A4" s="9">
        <f>INDEX('Point Grid'!B:B,MATCH($A$1,'Point Grid'!A:A,0))</f>
        <v>2</v>
      </c>
      <c r="B4" s="27"/>
      <c r="C4" s="27"/>
      <c r="D4" s="27"/>
      <c r="E4" s="27"/>
      <c r="F4" s="27"/>
      <c r="G4" s="27"/>
      <c r="H4" s="27"/>
      <c r="I4" s="31"/>
    </row>
    <row r="5" spans="1:9" x14ac:dyDescent="0.3">
      <c r="A5" s="9"/>
      <c r="B5" s="27" t="s">
        <v>129</v>
      </c>
      <c r="C5" s="27"/>
      <c r="D5" s="27"/>
      <c r="E5" s="27"/>
      <c r="F5" s="27"/>
      <c r="G5" s="27"/>
      <c r="H5" s="27"/>
      <c r="I5" s="31"/>
    </row>
    <row r="6" spans="1:9" x14ac:dyDescent="0.3">
      <c r="A6" s="9"/>
      <c r="B6" s="27" t="s">
        <v>130</v>
      </c>
      <c r="C6" s="27"/>
      <c r="D6" s="27"/>
      <c r="E6" s="27"/>
      <c r="F6" s="27"/>
      <c r="G6" s="27"/>
      <c r="H6" s="27"/>
      <c r="I6" s="31"/>
    </row>
    <row r="7" spans="1:9" x14ac:dyDescent="0.3">
      <c r="A7" s="9"/>
      <c r="B7" s="27" t="s">
        <v>131</v>
      </c>
      <c r="C7" s="27"/>
      <c r="D7" s="27"/>
      <c r="E7" s="27"/>
      <c r="F7" s="27"/>
      <c r="G7" s="27"/>
      <c r="H7" s="27"/>
      <c r="I7" s="31"/>
    </row>
    <row r="8" spans="1:9" x14ac:dyDescent="0.3">
      <c r="A8" s="30"/>
      <c r="B8" s="27"/>
      <c r="C8" s="27"/>
      <c r="D8" s="27"/>
      <c r="E8" s="27"/>
      <c r="F8" s="27"/>
      <c r="G8" s="27"/>
      <c r="H8" s="27"/>
      <c r="I8" s="31"/>
    </row>
    <row r="9" spans="1:9" x14ac:dyDescent="0.3">
      <c r="A9" s="35" t="s">
        <v>2</v>
      </c>
      <c r="B9" s="27" t="s">
        <v>132</v>
      </c>
      <c r="C9" s="27"/>
      <c r="D9" s="27"/>
      <c r="E9" s="27"/>
      <c r="F9" s="27"/>
      <c r="G9" s="27"/>
      <c r="H9" s="27"/>
      <c r="I9" s="31"/>
    </row>
    <row r="10" spans="1:9" ht="15" thickBot="1" x14ac:dyDescent="0.35">
      <c r="A10" s="9">
        <f>INDEX('Point Grid'!$C$8:$I$33,MATCH($A$1,'Point Grid'!$A$8:$A$33,0),MATCH(A9,'Point Grid'!$C$7:$I$7,0))</f>
        <v>0.5</v>
      </c>
      <c r="B10" s="27" t="s">
        <v>133</v>
      </c>
      <c r="C10" s="27"/>
      <c r="D10" s="27"/>
      <c r="E10" s="27"/>
      <c r="F10" s="27"/>
      <c r="G10" s="27"/>
      <c r="H10" s="27"/>
      <c r="I10" s="31"/>
    </row>
    <row r="11" spans="1:9" ht="15" thickBot="1" x14ac:dyDescent="0.35">
      <c r="A11" s="5"/>
      <c r="B11" s="27"/>
      <c r="C11" s="27"/>
      <c r="D11" s="27"/>
      <c r="E11" s="27"/>
      <c r="F11" s="27"/>
      <c r="G11" s="27"/>
      <c r="H11" s="27"/>
      <c r="I11" s="31"/>
    </row>
    <row r="12" spans="1:9" x14ac:dyDescent="0.3">
      <c r="A12" s="36"/>
      <c r="B12" s="27"/>
      <c r="C12" s="27"/>
      <c r="D12" s="27"/>
      <c r="E12" s="27"/>
      <c r="F12" s="27"/>
      <c r="G12" s="27"/>
      <c r="H12" s="27"/>
      <c r="I12" s="31"/>
    </row>
    <row r="13" spans="1:9" x14ac:dyDescent="0.3">
      <c r="A13" s="35" t="s">
        <v>3</v>
      </c>
      <c r="B13" s="27" t="s">
        <v>134</v>
      </c>
      <c r="C13" s="27"/>
      <c r="D13" s="27"/>
      <c r="E13" s="27"/>
      <c r="F13" s="27"/>
      <c r="G13" s="27"/>
      <c r="H13" s="27"/>
      <c r="I13" s="31"/>
    </row>
    <row r="14" spans="1:9" ht="15" thickBot="1" x14ac:dyDescent="0.35">
      <c r="A14" s="9">
        <f>INDEX('Point Grid'!$C$8:$I$33,MATCH($A$1,'Point Grid'!$A$8:$A$33,0),MATCH(A13,'Point Grid'!$C$7:$I$7,0))</f>
        <v>0.5</v>
      </c>
      <c r="B14" s="27"/>
      <c r="C14" s="27"/>
      <c r="D14" s="27"/>
      <c r="E14" s="27"/>
      <c r="F14" s="27"/>
      <c r="G14" s="27"/>
      <c r="H14" s="27"/>
      <c r="I14" s="31"/>
    </row>
    <row r="15" spans="1:9" ht="15" thickBot="1" x14ac:dyDescent="0.35">
      <c r="A15" s="5"/>
      <c r="B15" s="27"/>
      <c r="C15" s="27"/>
      <c r="D15" s="27"/>
      <c r="E15" s="27"/>
      <c r="F15" s="27"/>
      <c r="G15" s="27"/>
      <c r="H15" s="27"/>
      <c r="I15" s="31"/>
    </row>
    <row r="16" spans="1:9" x14ac:dyDescent="0.3">
      <c r="A16" s="36"/>
      <c r="B16" s="27"/>
      <c r="C16" s="27"/>
      <c r="D16" s="27"/>
      <c r="E16" s="27"/>
      <c r="F16" s="27"/>
      <c r="G16" s="27"/>
      <c r="H16" s="27"/>
      <c r="I16" s="31"/>
    </row>
    <row r="17" spans="1:9" x14ac:dyDescent="0.3">
      <c r="A17" s="36"/>
      <c r="B17" s="27" t="s">
        <v>135</v>
      </c>
      <c r="C17" s="27"/>
      <c r="D17" s="27"/>
      <c r="E17" s="27"/>
      <c r="F17" s="27"/>
      <c r="G17" s="27"/>
      <c r="H17" s="27"/>
      <c r="I17" s="31"/>
    </row>
    <row r="18" spans="1:9" x14ac:dyDescent="0.3">
      <c r="A18" s="36"/>
      <c r="B18" s="27"/>
      <c r="C18" s="27"/>
      <c r="D18" s="27"/>
      <c r="E18" s="27"/>
      <c r="F18" s="27"/>
      <c r="G18" s="27"/>
      <c r="H18" s="27"/>
      <c r="I18" s="31"/>
    </row>
    <row r="19" spans="1:9" x14ac:dyDescent="0.3">
      <c r="A19" s="35" t="s">
        <v>4</v>
      </c>
      <c r="B19" s="27" t="s">
        <v>136</v>
      </c>
      <c r="C19" s="27"/>
      <c r="D19" s="27"/>
      <c r="E19" s="27"/>
      <c r="F19" s="27"/>
      <c r="G19" s="27"/>
      <c r="H19" s="27"/>
      <c r="I19" s="31"/>
    </row>
    <row r="20" spans="1:9" ht="15" thickBot="1" x14ac:dyDescent="0.35">
      <c r="A20" s="9">
        <f>INDEX('Point Grid'!$C$8:$I$33,MATCH($A$1,'Point Grid'!$A$8:$A$33,0),MATCH(A19,'Point Grid'!$C$7:$I$7,0))</f>
        <v>0.25</v>
      </c>
      <c r="B20" s="27"/>
      <c r="C20" s="27"/>
      <c r="D20" s="27"/>
      <c r="E20" s="27"/>
      <c r="F20" s="27"/>
      <c r="G20" s="27"/>
      <c r="H20" s="27"/>
      <c r="I20" s="31"/>
    </row>
    <row r="21" spans="1:9" ht="15" thickBot="1" x14ac:dyDescent="0.35">
      <c r="A21" s="5"/>
      <c r="B21" s="27"/>
      <c r="C21" s="27"/>
      <c r="D21" s="27"/>
      <c r="E21" s="27"/>
      <c r="F21" s="27"/>
      <c r="G21" s="27"/>
      <c r="H21" s="27"/>
      <c r="I21" s="31"/>
    </row>
    <row r="22" spans="1:9" x14ac:dyDescent="0.3">
      <c r="A22" s="30"/>
      <c r="B22" s="27"/>
      <c r="C22" s="27"/>
      <c r="D22" s="27"/>
      <c r="E22" s="27"/>
      <c r="F22" s="27"/>
      <c r="G22" s="27"/>
      <c r="H22" s="27"/>
      <c r="I22" s="31"/>
    </row>
    <row r="23" spans="1:9" x14ac:dyDescent="0.3">
      <c r="A23" s="35" t="s">
        <v>5</v>
      </c>
      <c r="B23" s="27" t="s">
        <v>137</v>
      </c>
      <c r="C23" s="27"/>
      <c r="D23" s="27"/>
      <c r="E23" s="27"/>
      <c r="F23" s="27"/>
      <c r="G23" s="27"/>
      <c r="H23" s="27"/>
      <c r="I23" s="31"/>
    </row>
    <row r="24" spans="1:9" ht="15" thickBot="1" x14ac:dyDescent="0.35">
      <c r="A24" s="9">
        <f>INDEX('Point Grid'!$C$8:$I$33,MATCH($A$1,'Point Grid'!$A$8:$A$33,0),MATCH(A23,'Point Grid'!$C$7:$I$7,0))</f>
        <v>0.75</v>
      </c>
      <c r="B24" s="27" t="s">
        <v>138</v>
      </c>
      <c r="C24" s="27"/>
      <c r="D24" s="27"/>
      <c r="E24" s="27"/>
      <c r="F24" s="27"/>
      <c r="G24" s="27"/>
      <c r="H24" s="27"/>
      <c r="I24" s="31"/>
    </row>
    <row r="25" spans="1:9" ht="15" thickBot="1" x14ac:dyDescent="0.35">
      <c r="A25" s="5"/>
      <c r="B25" s="27"/>
      <c r="C25" s="27"/>
      <c r="D25" s="27"/>
      <c r="E25" s="27"/>
      <c r="F25" s="27"/>
      <c r="G25" s="27"/>
      <c r="H25" s="27"/>
      <c r="I25" s="31"/>
    </row>
    <row r="26" spans="1:9" x14ac:dyDescent="0.3">
      <c r="A26" s="30"/>
      <c r="B26" s="27"/>
      <c r="C26" s="27"/>
      <c r="D26" s="27"/>
      <c r="E26" s="27"/>
      <c r="F26" s="27"/>
      <c r="G26" s="27"/>
      <c r="H26" s="27"/>
      <c r="I26" s="31"/>
    </row>
    <row r="27" spans="1:9" x14ac:dyDescent="0.3">
      <c r="A27" s="30"/>
      <c r="B27" s="27"/>
      <c r="C27" s="27"/>
      <c r="D27" s="27"/>
      <c r="E27" s="27"/>
      <c r="F27" s="27"/>
      <c r="G27" s="27"/>
      <c r="H27" s="27"/>
      <c r="I27" s="31"/>
    </row>
    <row r="28" spans="1:9" ht="15" thickBot="1" x14ac:dyDescent="0.35">
      <c r="A28" s="33"/>
      <c r="B28" s="33"/>
      <c r="C28" s="33"/>
      <c r="D28" s="33"/>
      <c r="E28" s="33"/>
      <c r="F28" s="33"/>
      <c r="G28" s="33"/>
      <c r="H28" s="33"/>
      <c r="I28" s="34"/>
    </row>
  </sheetData>
  <mergeCells count="1">
    <mergeCell ref="H1:I1"/>
  </mergeCells>
  <conditionalFormatting sqref="B1">
    <cfRule type="cellIs" dxfId="20" priority="1" operator="equal">
      <formula>"Incomplete"</formula>
    </cfRule>
    <cfRule type="cellIs" dxfId="19" priority="2" operator="equal">
      <formula>"Flag for Review"</formula>
    </cfRule>
    <cfRule type="cellIs" dxfId="18" priority="3" operator="equal">
      <formula>"Finished"</formula>
    </cfRule>
  </conditionalFormatting>
  <dataValidations count="1">
    <dataValidation type="list" allowBlank="1" showInputMessage="1" showErrorMessage="1" sqref="B1" xr:uid="{00000000-0002-0000-1700-000000000000}">
      <formula1>"Finished, Flag for Review, Incomplete"</formula1>
    </dataValidation>
  </dataValidations>
  <hyperlinks>
    <hyperlink ref="H1" location="'Point Grid'!A8" display="Return to Point Grid" xr:uid="{00000000-0004-0000-1700-000000000000}"/>
    <hyperlink ref="H1:I1" location="'Point Grid'!A1" display="Return to Point Grid" xr:uid="{00000000-0004-0000-1700-000001000000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9"/>
  <dimension ref="A1:Q38"/>
  <sheetViews>
    <sheetView workbookViewId="0"/>
  </sheetViews>
  <sheetFormatPr defaultColWidth="9.109375" defaultRowHeight="14.4" x14ac:dyDescent="0.3"/>
  <cols>
    <col min="1" max="1" width="8.6640625" customWidth="1"/>
    <col min="2" max="2" width="16.6640625" customWidth="1"/>
    <col min="3" max="6" width="9.44140625" customWidth="1"/>
    <col min="7" max="11" width="12.44140625" customWidth="1"/>
    <col min="12" max="12" width="9.44140625" customWidth="1"/>
    <col min="13" max="13" width="10.6640625" customWidth="1"/>
  </cols>
  <sheetData>
    <row r="1" spans="1:17" x14ac:dyDescent="0.3">
      <c r="A1" s="7">
        <v>23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97" t="s">
        <v>30</v>
      </c>
      <c r="Q1" s="199"/>
    </row>
    <row r="2" spans="1:17" x14ac:dyDescent="0.3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1"/>
    </row>
    <row r="3" spans="1:17" x14ac:dyDescent="0.3">
      <c r="A3" s="8" t="s">
        <v>13</v>
      </c>
      <c r="B3" s="36" t="s">
        <v>603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1"/>
    </row>
    <row r="4" spans="1:17" x14ac:dyDescent="0.3">
      <c r="A4" s="9">
        <f>INDEX('Point Grid'!B:B,MATCH($A$1,'Point Grid'!A:A,0))</f>
        <v>4.5</v>
      </c>
      <c r="B4" s="3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1"/>
    </row>
    <row r="5" spans="1:17" x14ac:dyDescent="0.3">
      <c r="A5" s="9"/>
      <c r="B5" s="36" t="s">
        <v>593</v>
      </c>
      <c r="C5" s="27"/>
      <c r="D5" s="27"/>
      <c r="E5" s="27"/>
      <c r="F5" s="27"/>
      <c r="G5" s="27"/>
      <c r="H5" s="27">
        <v>450</v>
      </c>
      <c r="I5" s="27"/>
      <c r="J5" s="27"/>
      <c r="K5" s="27"/>
      <c r="L5" s="27"/>
      <c r="M5" s="27"/>
      <c r="N5" s="27"/>
      <c r="O5" s="27"/>
      <c r="P5" s="27"/>
      <c r="Q5" s="31"/>
    </row>
    <row r="6" spans="1:17" x14ac:dyDescent="0.3">
      <c r="A6" s="9"/>
      <c r="B6" s="36" t="s">
        <v>589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31"/>
    </row>
    <row r="7" spans="1:17" x14ac:dyDescent="0.3">
      <c r="A7" s="9"/>
      <c r="B7" s="36" t="s">
        <v>594</v>
      </c>
      <c r="C7" s="27"/>
      <c r="D7" s="27"/>
      <c r="E7" s="27"/>
      <c r="F7" s="27"/>
      <c r="G7" s="27"/>
      <c r="H7" s="27">
        <v>2800</v>
      </c>
      <c r="I7" s="27"/>
      <c r="J7" s="27"/>
      <c r="K7" s="27"/>
      <c r="L7" s="27"/>
      <c r="M7" s="27"/>
      <c r="N7" s="27"/>
      <c r="O7" s="27"/>
      <c r="P7" s="27"/>
      <c r="Q7" s="31"/>
    </row>
    <row r="8" spans="1:17" x14ac:dyDescent="0.3">
      <c r="A8" s="9"/>
      <c r="B8" s="36" t="s">
        <v>590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1"/>
    </row>
    <row r="9" spans="1:17" x14ac:dyDescent="0.3">
      <c r="A9" s="9"/>
      <c r="B9" s="36" t="s">
        <v>595</v>
      </c>
      <c r="C9" s="27"/>
      <c r="D9" s="27"/>
      <c r="E9" s="27"/>
      <c r="F9" s="27"/>
      <c r="G9" s="27"/>
      <c r="H9" s="27">
        <v>180</v>
      </c>
      <c r="I9" s="27"/>
      <c r="J9" s="27"/>
      <c r="K9" s="27"/>
      <c r="L9" s="27"/>
      <c r="M9" s="27"/>
      <c r="N9" s="27"/>
      <c r="O9" s="27"/>
      <c r="P9" s="27"/>
      <c r="Q9" s="31"/>
    </row>
    <row r="10" spans="1:17" x14ac:dyDescent="0.3">
      <c r="A10" s="9"/>
      <c r="B10" s="36" t="s">
        <v>596</v>
      </c>
      <c r="C10" s="27"/>
      <c r="D10" s="27"/>
      <c r="E10" s="27"/>
      <c r="F10" s="27"/>
      <c r="G10" s="27"/>
      <c r="H10" s="27">
        <v>85</v>
      </c>
      <c r="I10" s="27"/>
      <c r="J10" s="27"/>
      <c r="K10" s="27"/>
      <c r="L10" s="27"/>
      <c r="M10" s="27"/>
      <c r="N10" s="27"/>
      <c r="O10" s="27"/>
      <c r="P10" s="27"/>
      <c r="Q10" s="31"/>
    </row>
    <row r="11" spans="1:17" x14ac:dyDescent="0.3">
      <c r="A11" s="9"/>
      <c r="B11" s="36" t="s">
        <v>597</v>
      </c>
      <c r="C11" s="27"/>
      <c r="D11" s="27"/>
      <c r="E11" s="27"/>
      <c r="F11" s="27"/>
      <c r="G11" s="27"/>
      <c r="H11" s="27">
        <v>95</v>
      </c>
      <c r="I11" s="27"/>
      <c r="J11" s="27"/>
      <c r="K11" s="27"/>
      <c r="L11" s="27"/>
      <c r="M11" s="27"/>
      <c r="N11" s="27"/>
      <c r="O11" s="27"/>
      <c r="P11" s="27"/>
      <c r="Q11" s="31"/>
    </row>
    <row r="12" spans="1:17" x14ac:dyDescent="0.3">
      <c r="A12" s="9"/>
      <c r="B12" s="36" t="s">
        <v>598</v>
      </c>
      <c r="C12" s="27"/>
      <c r="D12" s="27"/>
      <c r="E12" s="27"/>
      <c r="F12" s="195"/>
      <c r="G12" s="195"/>
      <c r="H12" s="27">
        <v>15</v>
      </c>
      <c r="I12" s="27"/>
      <c r="J12" s="27"/>
      <c r="K12" s="27"/>
      <c r="L12" s="27"/>
      <c r="M12" s="27"/>
      <c r="N12" s="27"/>
      <c r="O12" s="27"/>
      <c r="P12" s="27"/>
      <c r="Q12" s="31"/>
    </row>
    <row r="13" spans="1:17" x14ac:dyDescent="0.3">
      <c r="A13" s="9"/>
      <c r="B13" s="36" t="s">
        <v>599</v>
      </c>
      <c r="C13" s="27"/>
      <c r="D13" s="27"/>
      <c r="E13" s="27"/>
      <c r="F13" s="27"/>
      <c r="G13" s="27"/>
      <c r="H13" s="27">
        <v>10</v>
      </c>
      <c r="I13" s="27"/>
      <c r="J13" s="27"/>
      <c r="K13" s="27"/>
      <c r="L13" s="27"/>
      <c r="M13" s="27"/>
      <c r="N13" s="27"/>
      <c r="O13" s="27"/>
      <c r="P13" s="27"/>
      <c r="Q13" s="31"/>
    </row>
    <row r="14" spans="1:17" x14ac:dyDescent="0.3">
      <c r="A14" s="9"/>
      <c r="B14" s="36" t="s">
        <v>600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31"/>
    </row>
    <row r="15" spans="1:17" x14ac:dyDescent="0.3">
      <c r="A15" s="9"/>
      <c r="B15" s="36" t="s">
        <v>601</v>
      </c>
      <c r="C15" s="27"/>
      <c r="D15" s="27"/>
      <c r="E15" s="27"/>
      <c r="F15" s="52"/>
      <c r="G15" s="52"/>
      <c r="H15" s="52">
        <v>135</v>
      </c>
      <c r="I15" s="52"/>
      <c r="J15" s="52"/>
      <c r="K15" s="52"/>
      <c r="L15" s="27"/>
      <c r="M15" s="27"/>
      <c r="N15" s="27"/>
      <c r="O15" s="27"/>
      <c r="P15" s="27"/>
      <c r="Q15" s="31"/>
    </row>
    <row r="16" spans="1:17" x14ac:dyDescent="0.3">
      <c r="A16" s="9"/>
      <c r="B16" s="36" t="s">
        <v>607</v>
      </c>
      <c r="C16" s="27"/>
      <c r="D16" s="27"/>
      <c r="E16" s="27"/>
      <c r="F16" s="52"/>
      <c r="G16" s="52"/>
      <c r="H16" s="52">
        <v>45</v>
      </c>
      <c r="I16" s="52"/>
      <c r="J16" s="52"/>
      <c r="K16" s="52"/>
      <c r="L16" s="27"/>
      <c r="M16" s="27"/>
      <c r="N16" s="27"/>
      <c r="O16" s="27"/>
      <c r="P16" s="27"/>
      <c r="Q16" s="31"/>
    </row>
    <row r="17" spans="1:17" x14ac:dyDescent="0.3">
      <c r="A17" s="30"/>
      <c r="B17" s="3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31"/>
    </row>
    <row r="18" spans="1:17" x14ac:dyDescent="0.3">
      <c r="A18" s="35" t="s">
        <v>2</v>
      </c>
      <c r="B18" s="27" t="s">
        <v>612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31"/>
    </row>
    <row r="19" spans="1:17" ht="15" thickBot="1" x14ac:dyDescent="0.35">
      <c r="A19" s="9">
        <f>INDEX('Point Grid'!$C$8:$I$33,MATCH($A$1,'Point Grid'!$A$8:$A$33,0),MATCH(A18,'Point Grid'!$C$7:$I$7,0))</f>
        <v>0.75</v>
      </c>
      <c r="B19" s="27" t="s">
        <v>602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31"/>
    </row>
    <row r="20" spans="1:17" ht="15" thickBot="1" x14ac:dyDescent="0.35">
      <c r="A20" s="5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31"/>
    </row>
    <row r="21" spans="1:17" x14ac:dyDescent="0.3">
      <c r="A21" s="30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31"/>
    </row>
    <row r="22" spans="1:17" x14ac:dyDescent="0.3">
      <c r="A22" s="35" t="s">
        <v>3</v>
      </c>
      <c r="B22" s="27" t="s">
        <v>611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31"/>
    </row>
    <row r="23" spans="1:17" ht="15" thickBot="1" x14ac:dyDescent="0.35">
      <c r="A23" s="9">
        <f>INDEX('Point Grid'!$C$8:$I$33,MATCH($A$1,'Point Grid'!$A$8:$A$33,0),MATCH(A22,'Point Grid'!$C$7:$I$7,0))</f>
        <v>1</v>
      </c>
      <c r="B23" s="27" t="s">
        <v>604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31"/>
    </row>
    <row r="24" spans="1:17" ht="15" thickBot="1" x14ac:dyDescent="0.35">
      <c r="A24" s="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27"/>
      <c r="M24" s="27"/>
      <c r="N24" s="27"/>
      <c r="O24" s="27"/>
      <c r="P24" s="27"/>
      <c r="Q24" s="31"/>
    </row>
    <row r="25" spans="1:17" x14ac:dyDescent="0.3">
      <c r="A25" s="3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31"/>
    </row>
    <row r="26" spans="1:17" x14ac:dyDescent="0.3">
      <c r="A26" s="35" t="s">
        <v>4</v>
      </c>
      <c r="B26" s="27" t="s">
        <v>606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31"/>
    </row>
    <row r="27" spans="1:17" ht="15" thickBot="1" x14ac:dyDescent="0.35">
      <c r="A27" s="9">
        <f>INDEX('Point Grid'!$C$8:$I$33,MATCH($A$1,'Point Grid'!$A$8:$A$33,0),MATCH(A26,'Point Grid'!$C$7:$I$7,0))</f>
        <v>1</v>
      </c>
      <c r="B27" s="27" t="s">
        <v>605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31"/>
    </row>
    <row r="28" spans="1:17" ht="15" thickBot="1" x14ac:dyDescent="0.35">
      <c r="A28" s="5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31"/>
    </row>
    <row r="29" spans="1:17" x14ac:dyDescent="0.3">
      <c r="A29" s="30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31"/>
    </row>
    <row r="30" spans="1:17" x14ac:dyDescent="0.3">
      <c r="A30" s="35" t="s">
        <v>5</v>
      </c>
      <c r="B30" s="27" t="s">
        <v>608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1"/>
    </row>
    <row r="31" spans="1:17" ht="15" thickBot="1" x14ac:dyDescent="0.35">
      <c r="A31" s="9">
        <f>INDEX('Point Grid'!$C$8:$I$33,MATCH($A$1,'Point Grid'!$A$8:$A$33,0),MATCH(A30,'Point Grid'!$C$7:$I$7,0))</f>
        <v>0.75</v>
      </c>
      <c r="B31" s="27" t="s">
        <v>591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31"/>
    </row>
    <row r="32" spans="1:17" ht="15" thickBot="1" x14ac:dyDescent="0.35">
      <c r="A32" s="5"/>
      <c r="B32" s="27" t="s">
        <v>592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31"/>
    </row>
    <row r="33" spans="1:17" x14ac:dyDescent="0.3">
      <c r="A33" s="30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31"/>
    </row>
    <row r="34" spans="1:17" x14ac:dyDescent="0.3">
      <c r="A34" s="35" t="s">
        <v>6</v>
      </c>
      <c r="B34" s="27" t="s">
        <v>609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31"/>
    </row>
    <row r="35" spans="1:17" ht="15" thickBot="1" x14ac:dyDescent="0.35">
      <c r="A35" s="9">
        <f>INDEX('Point Grid'!$C$8:$I$33,MATCH($A$1,'Point Grid'!$A$8:$A$33,0),MATCH(A34,'Point Grid'!$C$7:$I$7,0))</f>
        <v>1</v>
      </c>
      <c r="B35" s="27" t="s">
        <v>610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31"/>
    </row>
    <row r="36" spans="1:17" ht="15" thickBot="1" x14ac:dyDescent="0.35">
      <c r="A36" s="5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31"/>
    </row>
    <row r="37" spans="1:17" x14ac:dyDescent="0.3">
      <c r="A37" s="30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31"/>
    </row>
    <row r="38" spans="1:17" ht="15" thickBot="1" x14ac:dyDescent="0.35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</row>
  </sheetData>
  <mergeCells count="1">
    <mergeCell ref="P1:Q1"/>
  </mergeCells>
  <conditionalFormatting sqref="B1">
    <cfRule type="cellIs" dxfId="17" priority="1" operator="equal">
      <formula>"Incomplete"</formula>
    </cfRule>
    <cfRule type="cellIs" dxfId="16" priority="2" operator="equal">
      <formula>"Flag for Review"</formula>
    </cfRule>
    <cfRule type="cellIs" dxfId="15" priority="3" operator="equal">
      <formula>"Finished"</formula>
    </cfRule>
  </conditionalFormatting>
  <dataValidations count="1">
    <dataValidation type="list" allowBlank="1" showInputMessage="1" showErrorMessage="1" sqref="B1" xr:uid="{00000000-0002-0000-1800-000000000000}">
      <formula1>"Finished, Flag for Review, Incomplete"</formula1>
    </dataValidation>
  </dataValidations>
  <hyperlinks>
    <hyperlink ref="P1" location="'Point Grid'!A8" display="Return to Point Grid" xr:uid="{00000000-0004-0000-1800-000000000000}"/>
    <hyperlink ref="P1:Q1" location="'Point Grid'!A1" display="Return to Point Grid" xr:uid="{00000000-0004-0000-1800-000001000000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/>
  <dimension ref="A1:N49"/>
  <sheetViews>
    <sheetView workbookViewId="0"/>
  </sheetViews>
  <sheetFormatPr defaultColWidth="9.109375" defaultRowHeight="14.4" x14ac:dyDescent="0.3"/>
  <cols>
    <col min="1" max="1" width="8.6640625" customWidth="1"/>
    <col min="2" max="2" width="16.6640625" customWidth="1"/>
    <col min="3" max="14" width="9.44140625" customWidth="1"/>
    <col min="15" max="15" width="10.6640625" customWidth="1"/>
  </cols>
  <sheetData>
    <row r="1" spans="1:14" x14ac:dyDescent="0.3">
      <c r="A1" s="7">
        <v>24</v>
      </c>
      <c r="B1" s="41" t="s">
        <v>12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197" t="s">
        <v>30</v>
      </c>
      <c r="N1" s="199"/>
    </row>
    <row r="2" spans="1:14" x14ac:dyDescent="0.3">
      <c r="A2" s="30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1"/>
    </row>
    <row r="3" spans="1:14" x14ac:dyDescent="0.3">
      <c r="A3" s="8" t="s">
        <v>13</v>
      </c>
      <c r="B3" s="36" t="s">
        <v>579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31"/>
    </row>
    <row r="4" spans="1:14" x14ac:dyDescent="0.3">
      <c r="A4" s="9">
        <f>INDEX('Point Grid'!B:B,MATCH($A$1,'Point Grid'!A:A,0))</f>
        <v>3.75</v>
      </c>
      <c r="B4" s="36" t="s">
        <v>578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31"/>
    </row>
    <row r="5" spans="1:14" x14ac:dyDescent="0.3">
      <c r="A5" s="9"/>
      <c r="B5" s="3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1"/>
    </row>
    <row r="6" spans="1:14" x14ac:dyDescent="0.3">
      <c r="A6" s="9"/>
      <c r="B6" s="36" t="s">
        <v>580</v>
      </c>
      <c r="C6" s="27"/>
      <c r="D6" s="27"/>
      <c r="E6" s="27"/>
      <c r="F6" s="27">
        <v>200</v>
      </c>
      <c r="G6" s="27"/>
      <c r="H6" s="27"/>
      <c r="I6" s="27"/>
      <c r="J6" s="27"/>
      <c r="K6" s="27"/>
      <c r="L6" s="27"/>
      <c r="M6" s="27"/>
      <c r="N6" s="31"/>
    </row>
    <row r="7" spans="1:14" x14ac:dyDescent="0.3">
      <c r="A7" s="9"/>
      <c r="B7" s="36" t="s">
        <v>555</v>
      </c>
      <c r="C7" s="27"/>
      <c r="D7" s="27"/>
      <c r="E7" s="27"/>
      <c r="F7" s="195">
        <v>0.8</v>
      </c>
      <c r="G7" s="195"/>
      <c r="H7" s="195"/>
      <c r="I7" s="27"/>
      <c r="J7" s="27"/>
      <c r="K7" s="27"/>
      <c r="L7" s="27"/>
      <c r="M7" s="27"/>
      <c r="N7" s="31"/>
    </row>
    <row r="8" spans="1:14" x14ac:dyDescent="0.3">
      <c r="A8" s="9"/>
      <c r="B8" s="36" t="s">
        <v>581</v>
      </c>
      <c r="C8" s="27"/>
      <c r="D8" s="27"/>
      <c r="E8" s="27"/>
      <c r="F8" s="27">
        <v>450</v>
      </c>
      <c r="G8" s="27"/>
      <c r="H8" s="27"/>
      <c r="I8" s="27"/>
      <c r="J8" s="27"/>
      <c r="K8" s="27"/>
      <c r="L8" s="27"/>
      <c r="M8" s="27"/>
      <c r="N8" s="31"/>
    </row>
    <row r="9" spans="1:14" x14ac:dyDescent="0.3">
      <c r="A9" s="9"/>
      <c r="B9" s="36" t="s">
        <v>582</v>
      </c>
      <c r="C9" s="27"/>
      <c r="D9" s="27"/>
      <c r="E9" s="27"/>
      <c r="F9" s="27">
        <v>0.35</v>
      </c>
      <c r="G9" s="27"/>
      <c r="H9" s="27"/>
      <c r="I9" s="27"/>
      <c r="J9" s="27"/>
      <c r="K9" s="27"/>
      <c r="L9" s="27"/>
      <c r="M9" s="27"/>
      <c r="N9" s="31"/>
    </row>
    <row r="10" spans="1:14" x14ac:dyDescent="0.3">
      <c r="A10" s="9"/>
      <c r="B10" s="36" t="s">
        <v>583</v>
      </c>
      <c r="C10" s="27"/>
      <c r="D10" s="27"/>
      <c r="E10" s="27"/>
      <c r="F10" s="52">
        <v>70000</v>
      </c>
      <c r="G10" s="52"/>
      <c r="H10" s="52"/>
      <c r="I10" s="27"/>
      <c r="J10" s="27"/>
      <c r="K10" s="27"/>
      <c r="L10" s="27"/>
      <c r="M10" s="27"/>
      <c r="N10" s="31"/>
    </row>
    <row r="11" spans="1:14" ht="15" customHeight="1" x14ac:dyDescent="0.3">
      <c r="A11" s="30"/>
      <c r="B11" s="3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1"/>
    </row>
    <row r="12" spans="1:14" ht="15" customHeight="1" x14ac:dyDescent="0.3">
      <c r="A12" s="35" t="s">
        <v>2</v>
      </c>
      <c r="B12" s="27" t="s">
        <v>587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31"/>
    </row>
    <row r="13" spans="1:14" ht="15" customHeight="1" thickBot="1" x14ac:dyDescent="0.35">
      <c r="A13" s="9">
        <f>INDEX('Point Grid'!$C$8:$I$33,MATCH($A$1,'Point Grid'!$A$8:$A$33,0),MATCH(A12,'Point Grid'!$C$7:$I$7,0))</f>
        <v>0.5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1"/>
    </row>
    <row r="14" spans="1:14" ht="15" customHeight="1" thickBot="1" x14ac:dyDescent="0.35">
      <c r="A14" s="5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31"/>
    </row>
    <row r="15" spans="1:14" ht="15" customHeight="1" x14ac:dyDescent="0.3">
      <c r="A15" s="30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31"/>
    </row>
    <row r="16" spans="1:14" ht="15" customHeight="1" x14ac:dyDescent="0.3">
      <c r="A16" s="35" t="s">
        <v>3</v>
      </c>
      <c r="B16" s="27" t="s">
        <v>584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31"/>
    </row>
    <row r="17" spans="1:14" ht="15" customHeight="1" thickBot="1" x14ac:dyDescent="0.35">
      <c r="A17" s="9">
        <f>INDEX('Point Grid'!$C$8:$I$33,MATCH($A$1,'Point Grid'!$A$8:$A$33,0),MATCH(A16,'Point Grid'!$C$7:$I$7,0))</f>
        <v>0.5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1"/>
    </row>
    <row r="18" spans="1:14" ht="15" customHeight="1" thickBot="1" x14ac:dyDescent="0.35">
      <c r="A18" s="5"/>
      <c r="B18" s="36"/>
      <c r="C18" s="36"/>
      <c r="D18" s="36"/>
      <c r="E18" s="36"/>
      <c r="F18" s="36"/>
      <c r="G18" s="36"/>
      <c r="H18" s="36"/>
      <c r="I18" s="27"/>
      <c r="J18" s="27"/>
      <c r="K18" s="27"/>
      <c r="L18" s="27"/>
      <c r="M18" s="27"/>
      <c r="N18" s="31"/>
    </row>
    <row r="19" spans="1:14" ht="14.25" customHeight="1" x14ac:dyDescent="0.3">
      <c r="A19" s="3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31"/>
    </row>
    <row r="20" spans="1:14" ht="15" customHeight="1" x14ac:dyDescent="0.3">
      <c r="A20" s="35" t="s">
        <v>4</v>
      </c>
      <c r="B20" s="27" t="s">
        <v>586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31"/>
    </row>
    <row r="21" spans="1:14" ht="15" customHeight="1" thickBot="1" x14ac:dyDescent="0.35">
      <c r="A21" s="9">
        <f>INDEX('Point Grid'!$C$8:$I$33,MATCH($A$1,'Point Grid'!$A$8:$A$33,0),MATCH(A20,'Point Grid'!$C$7:$I$7,0))</f>
        <v>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1"/>
    </row>
    <row r="22" spans="1:14" ht="15" customHeight="1" thickBot="1" x14ac:dyDescent="0.35">
      <c r="A22" s="5"/>
      <c r="B22" s="27" t="s">
        <v>556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31"/>
    </row>
    <row r="23" spans="1:14" ht="15" customHeight="1" x14ac:dyDescent="0.3">
      <c r="A23" s="30"/>
      <c r="B23" s="27" t="s">
        <v>557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31"/>
    </row>
    <row r="24" spans="1:14" ht="15" customHeight="1" x14ac:dyDescent="0.3">
      <c r="A24" s="30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31"/>
    </row>
    <row r="25" spans="1:14" ht="15" customHeight="1" x14ac:dyDescent="0.3">
      <c r="A25" s="35" t="s">
        <v>5</v>
      </c>
      <c r="B25" s="27" t="s">
        <v>585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1"/>
    </row>
    <row r="26" spans="1:14" ht="15" customHeight="1" thickBot="1" x14ac:dyDescent="0.35">
      <c r="A26" s="9">
        <f>INDEX('Point Grid'!$C$8:$I$33,MATCH($A$1,'Point Grid'!$A$8:$A$33,0),MATCH(A25,'Point Grid'!$C$7:$I$7,0))</f>
        <v>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1"/>
    </row>
    <row r="27" spans="1:14" ht="15" customHeight="1" thickBot="1" x14ac:dyDescent="0.35">
      <c r="A27" s="5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1"/>
    </row>
    <row r="28" spans="1:14" ht="20.25" customHeight="1" x14ac:dyDescent="0.3">
      <c r="A28" s="30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1"/>
    </row>
    <row r="29" spans="1:14" ht="20.25" customHeight="1" x14ac:dyDescent="0.3">
      <c r="A29" s="35" t="s">
        <v>6</v>
      </c>
      <c r="B29" s="27" t="s">
        <v>588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1"/>
    </row>
    <row r="30" spans="1:14" ht="20.25" customHeight="1" thickBot="1" x14ac:dyDescent="0.35">
      <c r="A30" s="9">
        <f>INDEX('Point Grid'!$C$8:$I$33,MATCH($A$1,'Point Grid'!$A$8:$A$33,0),MATCH(A29,'Point Grid'!$C$7:$I$7,0))</f>
        <v>0.75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31"/>
    </row>
    <row r="31" spans="1:14" ht="15" customHeight="1" thickBot="1" x14ac:dyDescent="0.35">
      <c r="A31" s="5"/>
      <c r="B31" s="27" t="s">
        <v>558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1"/>
    </row>
    <row r="32" spans="1:14" ht="15" customHeight="1" x14ac:dyDescent="0.3">
      <c r="A32" s="30"/>
      <c r="B32" s="27" t="s">
        <v>559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1"/>
    </row>
    <row r="33" spans="1:14" ht="15" customHeight="1" thickBot="1" x14ac:dyDescent="0.3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15" customHeight="1" x14ac:dyDescent="0.3"/>
    <row r="35" spans="1:14" ht="15" customHeight="1" x14ac:dyDescent="0.3"/>
    <row r="36" spans="1:14" ht="15" customHeight="1" x14ac:dyDescent="0.3"/>
    <row r="37" spans="1:14" ht="15" customHeight="1" x14ac:dyDescent="0.3"/>
    <row r="38" spans="1:14" ht="15" customHeight="1" x14ac:dyDescent="0.3"/>
    <row r="39" spans="1:14" ht="15" customHeight="1" x14ac:dyDescent="0.3"/>
    <row r="40" spans="1:14" ht="15" customHeight="1" x14ac:dyDescent="0.3"/>
    <row r="41" spans="1:14" ht="15" customHeight="1" x14ac:dyDescent="0.3"/>
    <row r="42" spans="1:14" ht="15" customHeight="1" x14ac:dyDescent="0.3"/>
    <row r="43" spans="1:14" ht="15" customHeight="1" x14ac:dyDescent="0.3"/>
    <row r="44" spans="1:14" ht="15" customHeight="1" x14ac:dyDescent="0.3"/>
    <row r="45" spans="1:14" ht="15" customHeight="1" x14ac:dyDescent="0.3"/>
    <row r="46" spans="1:14" ht="15" customHeight="1" x14ac:dyDescent="0.3"/>
    <row r="47" spans="1:14" ht="15" customHeight="1" x14ac:dyDescent="0.3"/>
    <row r="48" spans="1:14" ht="15" customHeight="1" x14ac:dyDescent="0.3"/>
    <row r="49" ht="15" customHeight="1" x14ac:dyDescent="0.3"/>
  </sheetData>
  <mergeCells count="1">
    <mergeCell ref="M1:N1"/>
  </mergeCells>
  <conditionalFormatting sqref="B1">
    <cfRule type="cellIs" dxfId="14" priority="1" operator="equal">
      <formula>"Incomplete"</formula>
    </cfRule>
    <cfRule type="cellIs" dxfId="13" priority="2" operator="equal">
      <formula>"Flag for Review"</formula>
    </cfRule>
    <cfRule type="cellIs" dxfId="12" priority="3" operator="equal">
      <formula>"Finished"</formula>
    </cfRule>
  </conditionalFormatting>
  <dataValidations count="1">
    <dataValidation type="list" allowBlank="1" showInputMessage="1" showErrorMessage="1" sqref="B1" xr:uid="{00000000-0002-0000-1900-000000000000}">
      <formula1>"Finished, Flag for Review, Incomplete"</formula1>
    </dataValidation>
  </dataValidations>
  <hyperlinks>
    <hyperlink ref="M1" location="'Point Grid'!A8" display="Return to Point Grid" xr:uid="{00000000-0004-0000-1900-000000000000}"/>
    <hyperlink ref="M1:N1" location="'Point Grid'!A1" display="Return to Point Grid" xr:uid="{00000000-0004-0000-1900-000001000000}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24"/>
  <sheetViews>
    <sheetView workbookViewId="0"/>
  </sheetViews>
  <sheetFormatPr defaultColWidth="9.109375" defaultRowHeight="14.4" x14ac:dyDescent="0.3"/>
  <cols>
    <col min="1" max="1" width="8.6640625" customWidth="1"/>
    <col min="2" max="2" width="16.6640625" customWidth="1"/>
    <col min="3" max="9" width="9.44140625" customWidth="1"/>
    <col min="10" max="10" width="10.6640625" customWidth="1"/>
  </cols>
  <sheetData>
    <row r="1" spans="1:11" x14ac:dyDescent="0.3">
      <c r="A1" s="7">
        <v>25</v>
      </c>
      <c r="B1" s="41" t="s">
        <v>12</v>
      </c>
      <c r="C1" s="28"/>
      <c r="D1" s="28"/>
      <c r="E1" s="28"/>
      <c r="F1" s="28"/>
      <c r="G1" s="28"/>
      <c r="H1" s="28"/>
      <c r="I1" s="28"/>
      <c r="J1" s="197" t="s">
        <v>30</v>
      </c>
      <c r="K1" s="199"/>
    </row>
    <row r="2" spans="1:11" x14ac:dyDescent="0.3">
      <c r="A2" s="30"/>
      <c r="B2" s="27"/>
      <c r="C2" s="27"/>
      <c r="D2" s="27"/>
      <c r="E2" s="27"/>
      <c r="F2" s="27"/>
      <c r="G2" s="27"/>
      <c r="H2" s="27"/>
      <c r="I2" s="27"/>
      <c r="J2" s="27"/>
      <c r="K2" s="31"/>
    </row>
    <row r="3" spans="1:11" x14ac:dyDescent="0.3">
      <c r="A3" s="8" t="s">
        <v>13</v>
      </c>
      <c r="B3" s="27" t="s">
        <v>389</v>
      </c>
      <c r="C3" s="27"/>
      <c r="D3" s="27"/>
      <c r="E3" s="27"/>
      <c r="F3" s="27"/>
      <c r="G3" s="27"/>
      <c r="H3" s="27"/>
      <c r="I3" s="27"/>
      <c r="J3" s="27"/>
      <c r="K3" s="31"/>
    </row>
    <row r="4" spans="1:11" x14ac:dyDescent="0.3">
      <c r="A4" s="9">
        <f>INDEX('Point Grid'!B:B,MATCH($A$1,'Point Grid'!A:A,0))</f>
        <v>2.25</v>
      </c>
      <c r="B4" s="27" t="s">
        <v>378</v>
      </c>
      <c r="C4" s="27"/>
      <c r="D4" s="27"/>
      <c r="E4" s="27"/>
      <c r="F4" s="27"/>
      <c r="G4" s="27"/>
      <c r="H4" s="27"/>
      <c r="I4" s="27"/>
      <c r="J4" s="27"/>
      <c r="K4" s="31"/>
    </row>
    <row r="5" spans="1:11" x14ac:dyDescent="0.3">
      <c r="A5" s="30"/>
      <c r="B5" s="27"/>
      <c r="C5" s="27"/>
      <c r="D5" s="27"/>
      <c r="E5" s="27"/>
      <c r="F5" s="27"/>
      <c r="G5" s="27"/>
      <c r="H5" s="27"/>
      <c r="I5" s="27"/>
      <c r="J5" s="27"/>
      <c r="K5" s="31"/>
    </row>
    <row r="6" spans="1:11" x14ac:dyDescent="0.3">
      <c r="A6" s="30"/>
      <c r="B6" s="27" t="s">
        <v>379</v>
      </c>
      <c r="C6" s="27"/>
      <c r="D6" s="27"/>
      <c r="E6" s="27"/>
      <c r="F6" s="27"/>
      <c r="G6" s="27"/>
      <c r="H6" s="27"/>
      <c r="I6" s="27"/>
      <c r="J6" s="27"/>
      <c r="K6" s="31"/>
    </row>
    <row r="7" spans="1:11" x14ac:dyDescent="0.3">
      <c r="A7" s="27"/>
      <c r="B7" s="27" t="s">
        <v>390</v>
      </c>
      <c r="C7" s="27"/>
      <c r="D7" s="27"/>
      <c r="E7" s="27"/>
      <c r="F7" s="27"/>
      <c r="G7" s="27"/>
      <c r="H7" s="27"/>
      <c r="I7" s="27"/>
      <c r="J7" s="27"/>
      <c r="K7" s="31"/>
    </row>
    <row r="8" spans="1:11" x14ac:dyDescent="0.3">
      <c r="A8" s="27"/>
      <c r="B8" s="27" t="s">
        <v>380</v>
      </c>
      <c r="C8" s="27"/>
      <c r="D8" s="27"/>
      <c r="E8" s="27"/>
      <c r="F8" s="27"/>
      <c r="G8" s="27"/>
      <c r="H8" s="27"/>
      <c r="I8" s="27"/>
      <c r="J8" s="27"/>
      <c r="K8" s="31"/>
    </row>
    <row r="9" spans="1:11" x14ac:dyDescent="0.3">
      <c r="A9" s="27"/>
      <c r="B9" s="27" t="s">
        <v>381</v>
      </c>
      <c r="C9" s="27"/>
      <c r="D9" s="27"/>
      <c r="E9" s="27"/>
      <c r="F9" s="27"/>
      <c r="G9" s="27"/>
      <c r="H9" s="27"/>
      <c r="I9" s="27"/>
      <c r="J9" s="27"/>
      <c r="K9" s="31"/>
    </row>
    <row r="10" spans="1:1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31"/>
    </row>
    <row r="11" spans="1:11" x14ac:dyDescent="0.3">
      <c r="A11" s="35" t="s">
        <v>2</v>
      </c>
      <c r="B11" s="27" t="s">
        <v>382</v>
      </c>
      <c r="C11" s="27"/>
      <c r="D11" s="27"/>
      <c r="E11" s="27"/>
      <c r="F11" s="27"/>
      <c r="G11" s="27"/>
      <c r="H11" s="27"/>
      <c r="I11" s="27"/>
      <c r="J11" s="27"/>
      <c r="K11" s="31"/>
    </row>
    <row r="12" spans="1:11" ht="15" thickBot="1" x14ac:dyDescent="0.35">
      <c r="A12" s="9">
        <f>INDEX('Point Grid'!$C$8:$I$35,MATCH($A$1,'Point Grid'!$A$8:$A$35,0),MATCH(A11,'Point Grid'!$C$7:$I$7,0))</f>
        <v>1</v>
      </c>
      <c r="B12" s="27" t="s">
        <v>383</v>
      </c>
      <c r="C12" s="27"/>
      <c r="D12" s="27"/>
      <c r="E12" s="27"/>
      <c r="F12" s="27"/>
      <c r="G12" s="27"/>
      <c r="H12" s="27"/>
      <c r="I12" s="27"/>
      <c r="J12" s="27"/>
      <c r="K12" s="31"/>
    </row>
    <row r="13" spans="1:11" ht="15" thickBot="1" x14ac:dyDescent="0.35">
      <c r="A13" s="5"/>
      <c r="B13" s="27"/>
      <c r="C13" s="27"/>
      <c r="D13" s="27"/>
      <c r="E13" s="27"/>
      <c r="F13" s="27"/>
      <c r="G13" s="27"/>
      <c r="H13" s="27"/>
      <c r="I13" s="27"/>
      <c r="J13" s="27"/>
      <c r="K13" s="31"/>
    </row>
    <row r="14" spans="1:11" x14ac:dyDescent="0.3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31"/>
    </row>
    <row r="15" spans="1:11" x14ac:dyDescent="0.3">
      <c r="A15" s="35" t="s">
        <v>3</v>
      </c>
      <c r="B15" s="27" t="s">
        <v>384</v>
      </c>
      <c r="C15" s="27"/>
      <c r="D15" s="27"/>
      <c r="E15" s="27"/>
      <c r="F15" s="27"/>
      <c r="G15" s="27"/>
      <c r="H15" s="27"/>
      <c r="I15" s="27"/>
      <c r="J15" s="27"/>
      <c r="K15" s="31"/>
    </row>
    <row r="16" spans="1:11" ht="15" thickBot="1" x14ac:dyDescent="0.35">
      <c r="A16" s="9">
        <f>INDEX('Point Grid'!$C$8:$I$35,MATCH($A$1,'Point Grid'!$A$8:$A$35,0),MATCH(A15,'Point Grid'!$C$7:$I$7,0))</f>
        <v>0.75</v>
      </c>
      <c r="B16" s="27" t="s">
        <v>385</v>
      </c>
      <c r="C16" s="27"/>
      <c r="D16" s="27"/>
      <c r="E16" s="27"/>
      <c r="F16" s="27"/>
      <c r="G16" s="27"/>
      <c r="H16" s="27"/>
      <c r="I16" s="27"/>
      <c r="J16" s="27"/>
      <c r="K16" s="31"/>
    </row>
    <row r="17" spans="1:11" ht="15" thickBot="1" x14ac:dyDescent="0.35">
      <c r="A17" s="5"/>
      <c r="B17" s="27"/>
      <c r="C17" s="27"/>
      <c r="D17" s="27"/>
      <c r="E17" s="27"/>
      <c r="F17" s="27"/>
      <c r="G17" s="27"/>
      <c r="H17" s="27"/>
      <c r="I17" s="27"/>
      <c r="J17" s="27"/>
      <c r="K17" s="31"/>
    </row>
    <row r="18" spans="1:11" x14ac:dyDescent="0.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31"/>
    </row>
    <row r="19" spans="1:11" x14ac:dyDescent="0.3">
      <c r="A19" s="35" t="s">
        <v>4</v>
      </c>
      <c r="B19" s="27" t="s">
        <v>388</v>
      </c>
      <c r="C19" s="27"/>
      <c r="D19" s="27"/>
      <c r="E19" s="27"/>
      <c r="F19" s="27"/>
      <c r="G19" s="27"/>
      <c r="H19" s="27"/>
      <c r="I19" s="27"/>
      <c r="J19" s="27"/>
      <c r="K19" s="31"/>
    </row>
    <row r="20" spans="1:11" ht="15" thickBot="1" x14ac:dyDescent="0.35">
      <c r="A20" s="9">
        <f>INDEX('Point Grid'!$C$8:$I$35,MATCH($A$1,'Point Grid'!$A$8:$A$35,0),MATCH(A19,'Point Grid'!$C$7:$I$7,0))</f>
        <v>0.5</v>
      </c>
      <c r="B20" s="27" t="s">
        <v>387</v>
      </c>
      <c r="C20" s="27"/>
      <c r="D20" s="27"/>
      <c r="E20" s="27"/>
      <c r="F20" s="27"/>
      <c r="G20" s="27"/>
      <c r="H20" s="27"/>
      <c r="I20" s="27"/>
      <c r="J20" s="27"/>
      <c r="K20" s="31"/>
    </row>
    <row r="21" spans="1:11" ht="15" thickBot="1" x14ac:dyDescent="0.35">
      <c r="A21" s="5"/>
      <c r="B21" s="27"/>
      <c r="C21" s="27"/>
      <c r="D21" s="27"/>
      <c r="E21" s="27"/>
      <c r="F21" s="27"/>
      <c r="G21" s="27"/>
      <c r="H21" s="27"/>
      <c r="I21" s="27"/>
      <c r="J21" s="27"/>
      <c r="K21" s="31"/>
    </row>
    <row r="22" spans="1:11" x14ac:dyDescent="0.3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31"/>
    </row>
    <row r="23" spans="1:11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31"/>
    </row>
    <row r="24" spans="1:11" ht="15" thickBot="1" x14ac:dyDescent="0.3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4"/>
    </row>
  </sheetData>
  <mergeCells count="1">
    <mergeCell ref="J1:K1"/>
  </mergeCells>
  <conditionalFormatting sqref="B1">
    <cfRule type="cellIs" dxfId="11" priority="1" operator="equal">
      <formula>"Incomplete"</formula>
    </cfRule>
    <cfRule type="cellIs" dxfId="10" priority="2" operator="equal">
      <formula>"Flag for Review"</formula>
    </cfRule>
    <cfRule type="cellIs" dxfId="9" priority="3" operator="equal">
      <formula>"Finished"</formula>
    </cfRule>
  </conditionalFormatting>
  <dataValidations count="1">
    <dataValidation type="list" allowBlank="1" showInputMessage="1" showErrorMessage="1" sqref="B1" xr:uid="{00000000-0002-0000-1A00-000000000000}">
      <formula1>"Finished, Flag for Review, Incomplete"</formula1>
    </dataValidation>
  </dataValidations>
  <hyperlinks>
    <hyperlink ref="J1" location="'Point Grid'!A8" display="Return to Point Grid" xr:uid="{00000000-0004-0000-1A00-000000000000}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/>
  <dimension ref="A1:AC20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9" width="9.109375" style="29" customWidth="1"/>
    <col min="10" max="10" width="27.6640625" style="29" customWidth="1"/>
    <col min="11" max="11" width="10.6640625" style="29" customWidth="1"/>
    <col min="30" max="16384" width="9.109375" style="29"/>
  </cols>
  <sheetData>
    <row r="1" spans="1:10" x14ac:dyDescent="0.3">
      <c r="A1" s="7">
        <v>26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</row>
    <row r="2" spans="1:10" x14ac:dyDescent="0.3">
      <c r="A2" s="30"/>
      <c r="B2" s="27"/>
      <c r="C2" s="27"/>
      <c r="D2" s="27"/>
      <c r="E2" s="27"/>
      <c r="F2" s="27"/>
      <c r="G2" s="27"/>
      <c r="H2" s="27"/>
      <c r="I2" s="27"/>
      <c r="J2" s="31"/>
    </row>
    <row r="3" spans="1:10" x14ac:dyDescent="0.3">
      <c r="A3" s="8" t="s">
        <v>13</v>
      </c>
      <c r="B3" s="36"/>
      <c r="C3" s="27"/>
      <c r="D3" s="27"/>
      <c r="E3" s="27"/>
      <c r="F3" s="27"/>
      <c r="G3" s="27"/>
      <c r="H3" s="27"/>
      <c r="I3" s="27"/>
      <c r="J3" s="31"/>
    </row>
    <row r="4" spans="1:10" x14ac:dyDescent="0.3">
      <c r="A4" s="9">
        <f>INDEX('Point Grid'!B:B,MATCH($A$1,'Point Grid'!A:A,0))</f>
        <v>2</v>
      </c>
      <c r="B4" s="36"/>
      <c r="C4" s="27"/>
      <c r="D4" s="27"/>
      <c r="E4" s="27"/>
      <c r="F4" s="27"/>
      <c r="G4" s="27"/>
      <c r="H4" s="27"/>
      <c r="I4" s="27"/>
      <c r="J4" s="31"/>
    </row>
    <row r="5" spans="1:10" x14ac:dyDescent="0.3">
      <c r="A5" s="30"/>
      <c r="B5" s="36"/>
      <c r="C5" s="27"/>
      <c r="D5" s="27"/>
      <c r="E5" s="27"/>
      <c r="F5" s="27"/>
      <c r="G5" s="27"/>
      <c r="H5" s="27"/>
      <c r="I5" s="27"/>
      <c r="J5" s="31"/>
    </row>
    <row r="6" spans="1:10" x14ac:dyDescent="0.3">
      <c r="A6" s="35" t="s">
        <v>2</v>
      </c>
      <c r="B6" s="27" t="s">
        <v>62</v>
      </c>
      <c r="C6" s="27"/>
      <c r="D6" s="27"/>
      <c r="E6" s="27"/>
      <c r="F6" s="27"/>
      <c r="G6" s="27"/>
      <c r="H6" s="27"/>
      <c r="I6" s="27"/>
      <c r="J6" s="31"/>
    </row>
    <row r="7" spans="1:10" ht="15" thickBot="1" x14ac:dyDescent="0.35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27"/>
      <c r="J7" s="31"/>
    </row>
    <row r="8" spans="1:10" ht="15" thickBot="1" x14ac:dyDescent="0.35">
      <c r="A8" s="5"/>
      <c r="B8" s="27"/>
      <c r="C8" s="27"/>
      <c r="D8" s="27"/>
      <c r="E8" s="27"/>
      <c r="F8" s="27"/>
      <c r="G8" s="27"/>
      <c r="H8" s="27"/>
      <c r="I8" s="27"/>
      <c r="J8" s="31"/>
    </row>
    <row r="9" spans="1:10" x14ac:dyDescent="0.3">
      <c r="A9" s="30"/>
      <c r="B9" s="27"/>
      <c r="C9" s="27"/>
      <c r="D9" s="27"/>
      <c r="E9" s="27"/>
      <c r="F9" s="27"/>
      <c r="G9" s="27"/>
      <c r="H9" s="27"/>
      <c r="I9" s="27"/>
      <c r="J9" s="31"/>
    </row>
    <row r="10" spans="1:10" x14ac:dyDescent="0.3">
      <c r="A10" s="35" t="s">
        <v>3</v>
      </c>
      <c r="B10" s="27" t="s">
        <v>122</v>
      </c>
      <c r="C10" s="27"/>
      <c r="D10" s="27"/>
      <c r="E10" s="27"/>
      <c r="F10" s="27"/>
      <c r="G10" s="27"/>
      <c r="H10" s="27"/>
      <c r="I10" s="27"/>
      <c r="J10" s="31"/>
    </row>
    <row r="11" spans="1:10" ht="15" thickBot="1" x14ac:dyDescent="0.35">
      <c r="A11" s="9">
        <f>INDEX('Point Grid'!$C$8:$I$35,MATCH($A$1,'Point Grid'!$A$8:$A$35,0),MATCH(A10,'Point Grid'!$C$7:$I$7,0))</f>
        <v>1.5</v>
      </c>
      <c r="B11" s="27" t="s">
        <v>123</v>
      </c>
      <c r="C11" s="27"/>
      <c r="D11" s="27"/>
      <c r="E11" s="27"/>
      <c r="F11" s="27"/>
      <c r="G11" s="27"/>
      <c r="H11" s="27"/>
      <c r="I11" s="27"/>
      <c r="J11" s="31"/>
    </row>
    <row r="12" spans="1:10" ht="15" thickBot="1" x14ac:dyDescent="0.35">
      <c r="A12" s="5"/>
      <c r="B12" s="27" t="s">
        <v>124</v>
      </c>
      <c r="C12" s="27"/>
      <c r="D12" s="27"/>
      <c r="E12" s="27"/>
      <c r="F12" s="27"/>
      <c r="G12" s="27"/>
      <c r="H12" s="27"/>
      <c r="I12" s="27"/>
      <c r="J12" s="31"/>
    </row>
    <row r="13" spans="1:10" x14ac:dyDescent="0.3">
      <c r="A13" s="9"/>
      <c r="B13" s="27"/>
      <c r="C13" s="27"/>
      <c r="D13" s="27"/>
      <c r="E13" s="27"/>
      <c r="F13" s="27"/>
      <c r="G13" s="27"/>
      <c r="H13" s="27"/>
      <c r="I13" s="27"/>
      <c r="J13" s="31"/>
    </row>
    <row r="14" spans="1:10" x14ac:dyDescent="0.3">
      <c r="A14" s="9"/>
      <c r="B14" s="27" t="s">
        <v>125</v>
      </c>
      <c r="C14" s="27"/>
      <c r="D14" s="27"/>
      <c r="E14" s="27"/>
      <c r="F14" s="27"/>
      <c r="G14" s="27"/>
      <c r="H14" s="27"/>
      <c r="I14" s="27"/>
      <c r="J14" s="31"/>
    </row>
    <row r="15" spans="1:10" x14ac:dyDescent="0.3">
      <c r="A15" s="9"/>
      <c r="B15" s="27"/>
      <c r="C15" s="27"/>
      <c r="D15" s="27"/>
      <c r="E15" s="27"/>
      <c r="F15" s="27"/>
      <c r="G15" s="27"/>
      <c r="H15" s="27"/>
      <c r="I15" s="27"/>
      <c r="J15" s="31"/>
    </row>
    <row r="16" spans="1:10" x14ac:dyDescent="0.3">
      <c r="A16" s="9"/>
      <c r="B16" s="27" t="s">
        <v>126</v>
      </c>
      <c r="C16" s="27"/>
      <c r="D16" s="27"/>
      <c r="E16" s="27"/>
      <c r="F16" s="27"/>
      <c r="G16" s="27"/>
      <c r="H16" s="27"/>
      <c r="I16" s="27"/>
      <c r="J16" s="31"/>
    </row>
    <row r="17" spans="1:10" x14ac:dyDescent="0.3">
      <c r="A17" s="9"/>
      <c r="B17" s="27" t="s">
        <v>127</v>
      </c>
      <c r="C17" s="27"/>
      <c r="D17" s="27"/>
      <c r="E17" s="27"/>
      <c r="F17" s="27"/>
      <c r="G17" s="27"/>
      <c r="H17" s="27"/>
      <c r="I17" s="27"/>
      <c r="J17" s="31"/>
    </row>
    <row r="18" spans="1:10" x14ac:dyDescent="0.3">
      <c r="A18" s="9"/>
      <c r="B18" s="27" t="s">
        <v>128</v>
      </c>
      <c r="C18" s="27"/>
      <c r="D18" s="27"/>
      <c r="E18" s="27"/>
      <c r="F18" s="27"/>
      <c r="G18" s="27"/>
      <c r="H18" s="27"/>
      <c r="I18" s="27"/>
      <c r="J18" s="31"/>
    </row>
    <row r="19" spans="1:10" x14ac:dyDescent="0.3">
      <c r="A19" s="9"/>
      <c r="B19" s="27"/>
      <c r="C19" s="27"/>
      <c r="D19" s="27"/>
      <c r="E19" s="27"/>
      <c r="F19" s="27"/>
      <c r="G19" s="27"/>
      <c r="H19" s="27"/>
      <c r="I19" s="27"/>
      <c r="J19" s="31"/>
    </row>
    <row r="20" spans="1:10" ht="15" thickBot="1" x14ac:dyDescent="0.35">
      <c r="A20" s="32"/>
      <c r="B20" s="33"/>
      <c r="C20" s="33"/>
      <c r="D20" s="33"/>
      <c r="E20" s="33"/>
      <c r="F20" s="33"/>
      <c r="G20" s="33"/>
      <c r="H20" s="33"/>
      <c r="I20" s="33"/>
      <c r="J20" s="34"/>
    </row>
  </sheetData>
  <mergeCells count="1">
    <mergeCell ref="I1:J1"/>
  </mergeCells>
  <conditionalFormatting sqref="B1">
    <cfRule type="cellIs" dxfId="8" priority="1" operator="equal">
      <formula>"Incomplete"</formula>
    </cfRule>
    <cfRule type="cellIs" dxfId="7" priority="2" operator="equal">
      <formula>"Flag for Review"</formula>
    </cfRule>
    <cfRule type="cellIs" dxfId="6" priority="3" operator="equal">
      <formula>"Finished"</formula>
    </cfRule>
  </conditionalFormatting>
  <dataValidations disablePrompts="1" count="1">
    <dataValidation type="list" allowBlank="1" showInputMessage="1" showErrorMessage="1" sqref="B1" xr:uid="{00000000-0002-0000-1B00-000000000000}">
      <formula1>"Finished, Flag for Review, Incomplete"</formula1>
    </dataValidation>
  </dataValidations>
  <hyperlinks>
    <hyperlink ref="I1" location="'Point Grid'!A8" display="Return to Point Grid" xr:uid="{00000000-0004-0000-1B00-000000000000}"/>
    <hyperlink ref="I1:J1" location="'Point Grid'!A1" display="Return to Point Grid" xr:uid="{00000000-0004-0000-1B00-000001000000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5"/>
  <dimension ref="A1:AL34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10" width="9.109375" style="29" customWidth="1"/>
    <col min="11" max="11" width="11.44140625" style="29" customWidth="1"/>
    <col min="39" max="16384" width="9.109375" style="29"/>
  </cols>
  <sheetData>
    <row r="1" spans="1:10" x14ac:dyDescent="0.3">
      <c r="A1" s="7">
        <v>27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</row>
    <row r="2" spans="1:10" x14ac:dyDescent="0.3">
      <c r="A2" s="30"/>
      <c r="B2" s="27"/>
      <c r="C2" s="27"/>
      <c r="D2" s="27"/>
      <c r="E2" s="27"/>
      <c r="F2" s="27"/>
      <c r="G2" s="27"/>
      <c r="H2" s="27"/>
      <c r="I2" s="27"/>
      <c r="J2" s="31"/>
    </row>
    <row r="3" spans="1:10" x14ac:dyDescent="0.3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31"/>
    </row>
    <row r="4" spans="1:10" x14ac:dyDescent="0.3">
      <c r="A4" s="9">
        <f>INDEX('Point Grid'!B:B,MATCH($A$1,'Point Grid'!A:A,0))</f>
        <v>2.75</v>
      </c>
      <c r="B4" s="27"/>
      <c r="C4" s="27"/>
      <c r="D4" s="27"/>
      <c r="E4" s="27"/>
      <c r="F4" s="27"/>
      <c r="G4" s="27"/>
      <c r="H4" s="27"/>
      <c r="I4" s="27"/>
      <c r="J4" s="31"/>
    </row>
    <row r="5" spans="1:10" x14ac:dyDescent="0.3">
      <c r="A5" s="30"/>
      <c r="B5" s="27"/>
      <c r="C5" s="27"/>
      <c r="D5" s="27"/>
      <c r="E5" s="27"/>
      <c r="F5" s="27"/>
      <c r="G5" s="27"/>
      <c r="H5" s="27"/>
      <c r="I5" s="27"/>
      <c r="J5" s="31"/>
    </row>
    <row r="6" spans="1:10" x14ac:dyDescent="0.3">
      <c r="A6" s="35" t="s">
        <v>2</v>
      </c>
      <c r="B6" s="27" t="s">
        <v>63</v>
      </c>
      <c r="C6" s="27"/>
      <c r="D6" s="27"/>
      <c r="E6" s="27"/>
      <c r="F6" s="27"/>
      <c r="G6" s="27"/>
      <c r="H6" s="27"/>
      <c r="I6" s="27"/>
      <c r="J6" s="31"/>
    </row>
    <row r="7" spans="1:10" ht="15" thickBot="1" x14ac:dyDescent="0.35">
      <c r="A7" s="9">
        <f>INDEX('Point Grid'!$C$8:$I$35,MATCH($A$1,'Point Grid'!$A$8:$A$35,0),MATCH(A6,'Point Grid'!$C$7:$I$7,0))</f>
        <v>0.75</v>
      </c>
      <c r="B7" s="27"/>
      <c r="C7" s="27"/>
      <c r="D7" s="27"/>
      <c r="E7" s="27"/>
      <c r="F7" s="27"/>
      <c r="G7" s="27"/>
      <c r="H7" s="27"/>
      <c r="I7" s="27"/>
      <c r="J7" s="31"/>
    </row>
    <row r="8" spans="1:10" ht="15" thickBot="1" x14ac:dyDescent="0.35">
      <c r="A8" s="67"/>
      <c r="B8" s="53" t="s">
        <v>64</v>
      </c>
      <c r="C8" s="49" t="s">
        <v>66</v>
      </c>
      <c r="D8" s="49"/>
      <c r="E8" s="49"/>
      <c r="F8" s="49"/>
      <c r="G8" s="49"/>
      <c r="H8" s="49"/>
      <c r="I8" s="60"/>
      <c r="J8" s="31"/>
    </row>
    <row r="9" spans="1:10" x14ac:dyDescent="0.3">
      <c r="A9" s="30"/>
      <c r="B9" s="69" t="s">
        <v>57</v>
      </c>
      <c r="C9" s="27" t="s">
        <v>187</v>
      </c>
      <c r="D9" s="27"/>
      <c r="E9" s="27"/>
      <c r="F9" s="27"/>
      <c r="G9" s="27"/>
      <c r="H9" s="27"/>
      <c r="I9" s="58"/>
      <c r="J9" s="31"/>
    </row>
    <row r="10" spans="1:10" x14ac:dyDescent="0.3">
      <c r="A10" s="30"/>
      <c r="B10" s="70"/>
      <c r="C10" s="48" t="s">
        <v>188</v>
      </c>
      <c r="D10" s="48"/>
      <c r="E10" s="48"/>
      <c r="F10" s="48"/>
      <c r="G10" s="48"/>
      <c r="H10" s="48"/>
      <c r="I10" s="59"/>
      <c r="J10" s="31"/>
    </row>
    <row r="11" spans="1:10" x14ac:dyDescent="0.3">
      <c r="A11" s="30"/>
      <c r="B11" s="68" t="s">
        <v>65</v>
      </c>
      <c r="C11" s="47" t="s">
        <v>191</v>
      </c>
      <c r="D11" s="47"/>
      <c r="E11" s="47"/>
      <c r="F11" s="47"/>
      <c r="G11" s="47"/>
      <c r="H11" s="47"/>
      <c r="I11" s="57"/>
      <c r="J11" s="31"/>
    </row>
    <row r="12" spans="1:10" x14ac:dyDescent="0.3">
      <c r="A12" s="30"/>
      <c r="B12" s="70"/>
      <c r="C12" s="48" t="s">
        <v>192</v>
      </c>
      <c r="D12" s="48"/>
      <c r="E12" s="48"/>
      <c r="F12" s="48"/>
      <c r="G12" s="48"/>
      <c r="H12" s="48"/>
      <c r="I12" s="59"/>
      <c r="J12" s="31"/>
    </row>
    <row r="13" spans="1:10" x14ac:dyDescent="0.3">
      <c r="A13" s="30"/>
      <c r="B13" s="69" t="s">
        <v>59</v>
      </c>
      <c r="C13" s="27" t="s">
        <v>189</v>
      </c>
      <c r="D13" s="27"/>
      <c r="E13" s="27"/>
      <c r="F13" s="27"/>
      <c r="G13" s="27"/>
      <c r="H13" s="27"/>
      <c r="I13" s="58"/>
      <c r="J13" s="31"/>
    </row>
    <row r="14" spans="1:10" x14ac:dyDescent="0.3">
      <c r="A14" s="30"/>
      <c r="B14" s="63"/>
      <c r="C14" s="48" t="s">
        <v>190</v>
      </c>
      <c r="D14" s="48"/>
      <c r="E14" s="48"/>
      <c r="F14" s="48"/>
      <c r="G14" s="48"/>
      <c r="H14" s="48"/>
      <c r="I14" s="59"/>
      <c r="J14" s="31"/>
    </row>
    <row r="15" spans="1:10" x14ac:dyDescent="0.3">
      <c r="A15" s="30"/>
      <c r="B15" s="69" t="s">
        <v>95</v>
      </c>
      <c r="C15" s="27" t="s">
        <v>189</v>
      </c>
      <c r="D15" s="27"/>
      <c r="E15" s="27"/>
      <c r="F15" s="27"/>
      <c r="G15" s="27"/>
      <c r="H15" s="27"/>
      <c r="I15" s="58"/>
      <c r="J15" s="31"/>
    </row>
    <row r="16" spans="1:10" x14ac:dyDescent="0.3">
      <c r="A16" s="30"/>
      <c r="B16" s="63"/>
      <c r="C16" s="48" t="s">
        <v>193</v>
      </c>
      <c r="D16" s="48"/>
      <c r="E16" s="48"/>
      <c r="F16" s="48"/>
      <c r="G16" s="48"/>
      <c r="H16" s="48"/>
      <c r="I16" s="59"/>
      <c r="J16" s="31"/>
    </row>
    <row r="17" spans="1:10" x14ac:dyDescent="0.3">
      <c r="A17" s="30"/>
      <c r="B17" s="27"/>
      <c r="C17" s="27"/>
      <c r="D17" s="27"/>
      <c r="E17" s="27"/>
      <c r="F17" s="27"/>
      <c r="G17" s="27"/>
      <c r="H17" s="27"/>
      <c r="I17" s="27"/>
      <c r="J17" s="31"/>
    </row>
    <row r="18" spans="1:10" x14ac:dyDescent="0.3">
      <c r="A18" s="30"/>
      <c r="B18" s="27" t="s">
        <v>67</v>
      </c>
      <c r="C18" s="27"/>
      <c r="D18" s="27"/>
      <c r="E18" s="27"/>
      <c r="F18" s="27"/>
      <c r="G18" s="27"/>
      <c r="H18" s="27"/>
      <c r="I18" s="27"/>
      <c r="J18" s="31"/>
    </row>
    <row r="19" spans="1:10" x14ac:dyDescent="0.3">
      <c r="A19" s="30"/>
      <c r="B19" s="27"/>
      <c r="C19" s="27"/>
      <c r="D19" s="27"/>
      <c r="E19" s="27"/>
      <c r="F19" s="27"/>
      <c r="G19" s="27"/>
      <c r="H19" s="27"/>
      <c r="I19" s="27"/>
      <c r="J19" s="31"/>
    </row>
    <row r="20" spans="1:10" x14ac:dyDescent="0.3">
      <c r="A20" s="35" t="s">
        <v>3</v>
      </c>
      <c r="B20" s="27" t="s">
        <v>69</v>
      </c>
      <c r="C20" s="27"/>
      <c r="D20" s="27"/>
      <c r="E20" s="27"/>
      <c r="F20" s="27"/>
      <c r="G20" s="27"/>
      <c r="H20" s="27"/>
      <c r="I20" s="27"/>
      <c r="J20" s="31"/>
    </row>
    <row r="21" spans="1:10" ht="15" thickBot="1" x14ac:dyDescent="0.35">
      <c r="A21" s="9">
        <f>INDEX('Point Grid'!$C$8:$I$35,MATCH($A$1,'Point Grid'!$A$8:$A$35,0),MATCH(A20,'Point Grid'!$C$7:$I$7,0))</f>
        <v>1</v>
      </c>
      <c r="B21" s="27"/>
      <c r="C21" s="27"/>
      <c r="D21" s="27"/>
      <c r="E21" s="27"/>
      <c r="F21" s="27"/>
      <c r="G21" s="27"/>
      <c r="H21" s="27"/>
      <c r="I21" s="27"/>
      <c r="J21" s="31"/>
    </row>
    <row r="22" spans="1:10" ht="15" thickBot="1" x14ac:dyDescent="0.35">
      <c r="A22" s="5"/>
      <c r="B22" s="27"/>
      <c r="C22" s="27"/>
      <c r="D22" s="27"/>
      <c r="E22" s="27"/>
      <c r="F22" s="27"/>
      <c r="G22" s="27"/>
      <c r="H22" s="27"/>
      <c r="I22" s="27"/>
      <c r="J22" s="31"/>
    </row>
    <row r="23" spans="1:10" x14ac:dyDescent="0.3">
      <c r="A23" s="36"/>
      <c r="B23" s="27"/>
      <c r="C23" s="27"/>
      <c r="D23" s="27"/>
      <c r="E23" s="27"/>
      <c r="F23" s="27"/>
      <c r="G23" s="27"/>
      <c r="H23" s="27"/>
      <c r="I23" s="27"/>
      <c r="J23" s="31"/>
    </row>
    <row r="24" spans="1:10" x14ac:dyDescent="0.3">
      <c r="A24" s="35" t="s">
        <v>4</v>
      </c>
      <c r="B24" s="27" t="s">
        <v>68</v>
      </c>
      <c r="C24" s="27"/>
      <c r="D24" s="27"/>
      <c r="E24" s="27"/>
      <c r="F24" s="27"/>
      <c r="G24" s="27"/>
      <c r="H24" s="27"/>
      <c r="I24" s="27"/>
      <c r="J24" s="31"/>
    </row>
    <row r="25" spans="1:10" ht="15" thickBot="1" x14ac:dyDescent="0.35">
      <c r="A25" s="9">
        <f>INDEX('Point Grid'!$C$8:$I$35,MATCH($A$1,'Point Grid'!$A$8:$A$35,0),MATCH(A24,'Point Grid'!$C$7:$I$7,0))</f>
        <v>0.5</v>
      </c>
      <c r="B25" s="27"/>
      <c r="C25" s="27"/>
      <c r="D25" s="27"/>
      <c r="E25" s="27"/>
      <c r="F25" s="27"/>
      <c r="G25" s="27"/>
      <c r="H25" s="27"/>
      <c r="I25" s="27"/>
      <c r="J25" s="31"/>
    </row>
    <row r="26" spans="1:10" ht="15" thickBot="1" x14ac:dyDescent="0.35">
      <c r="A26" s="5"/>
      <c r="B26" s="27"/>
      <c r="C26" s="27"/>
      <c r="D26" s="27"/>
      <c r="E26" s="27"/>
      <c r="F26" s="27"/>
      <c r="G26" s="27"/>
      <c r="H26" s="27"/>
      <c r="I26" s="27"/>
      <c r="J26" s="31"/>
    </row>
    <row r="27" spans="1:10" x14ac:dyDescent="0.3">
      <c r="A27" s="30"/>
      <c r="B27" s="27"/>
      <c r="C27" s="27"/>
      <c r="D27" s="27"/>
      <c r="E27" s="27"/>
      <c r="F27" s="27"/>
      <c r="G27" s="27"/>
      <c r="H27" s="27"/>
      <c r="I27" s="27"/>
      <c r="J27" s="31"/>
    </row>
    <row r="28" spans="1:10" x14ac:dyDescent="0.3">
      <c r="A28" s="35" t="s">
        <v>5</v>
      </c>
      <c r="B28" s="27" t="s">
        <v>70</v>
      </c>
      <c r="C28" s="27"/>
      <c r="D28" s="27"/>
      <c r="E28" s="27"/>
      <c r="F28" s="27"/>
      <c r="G28" s="27"/>
      <c r="H28" s="27"/>
      <c r="I28" s="27"/>
      <c r="J28" s="31"/>
    </row>
    <row r="29" spans="1:10" ht="15" thickBot="1" x14ac:dyDescent="0.35">
      <c r="A29" s="9">
        <f>INDEX('Point Grid'!$C$8:$I$35,MATCH($A$1,'Point Grid'!$A$8:$A$35,0),MATCH(A28,'Point Grid'!$C$7:$I$7,0))</f>
        <v>0.5</v>
      </c>
      <c r="B29" s="27"/>
      <c r="C29" s="27"/>
      <c r="D29" s="27"/>
      <c r="E29" s="27"/>
      <c r="F29" s="27"/>
      <c r="G29" s="27"/>
      <c r="H29" s="27"/>
      <c r="I29" s="27"/>
      <c r="J29" s="31"/>
    </row>
    <row r="30" spans="1:10" ht="15" thickBot="1" x14ac:dyDescent="0.35">
      <c r="A30" s="5"/>
      <c r="B30" s="27"/>
      <c r="C30" s="27"/>
      <c r="D30" s="27"/>
      <c r="E30" s="27"/>
      <c r="F30" s="27"/>
      <c r="G30" s="27"/>
      <c r="H30" s="27"/>
      <c r="I30" s="27"/>
      <c r="J30" s="31"/>
    </row>
    <row r="31" spans="1:10" x14ac:dyDescent="0.3">
      <c r="A31" s="30"/>
      <c r="B31" s="27"/>
      <c r="C31" s="27"/>
      <c r="D31" s="27"/>
      <c r="E31" s="27"/>
      <c r="F31" s="27"/>
      <c r="G31" s="27"/>
      <c r="H31" s="27"/>
      <c r="I31" s="27"/>
      <c r="J31" s="31"/>
    </row>
    <row r="32" spans="1:10" x14ac:dyDescent="0.3">
      <c r="A32" s="30"/>
      <c r="B32" s="27"/>
      <c r="C32" s="27"/>
      <c r="D32" s="27"/>
      <c r="E32" s="27"/>
      <c r="F32" s="27"/>
      <c r="G32" s="27"/>
      <c r="H32" s="27"/>
      <c r="I32" s="27"/>
      <c r="J32" s="31"/>
    </row>
    <row r="33" spans="1:10" x14ac:dyDescent="0.3">
      <c r="A33" s="30"/>
      <c r="B33" s="27"/>
      <c r="C33" s="27"/>
      <c r="D33" s="27"/>
      <c r="E33" s="27"/>
      <c r="F33" s="27"/>
      <c r="G33" s="27"/>
      <c r="H33" s="27"/>
      <c r="I33" s="27"/>
      <c r="J33" s="31"/>
    </row>
    <row r="34" spans="1:10" ht="15" thickBo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4"/>
    </row>
  </sheetData>
  <mergeCells count="1">
    <mergeCell ref="I1:J1"/>
  </mergeCells>
  <conditionalFormatting sqref="B1">
    <cfRule type="cellIs" dxfId="5" priority="1" operator="equal">
      <formula>"Incomplete"</formula>
    </cfRule>
    <cfRule type="cellIs" dxfId="4" priority="2" operator="equal">
      <formula>"Flag for Review"</formula>
    </cfRule>
    <cfRule type="cellIs" dxfId="3" priority="3" operator="equal">
      <formula>"Finished"</formula>
    </cfRule>
  </conditionalFormatting>
  <dataValidations disablePrompts="1" count="1">
    <dataValidation type="list" allowBlank="1" showInputMessage="1" showErrorMessage="1" sqref="B1" xr:uid="{00000000-0002-0000-1C00-000000000000}">
      <formula1>"Finished, Flag for Review, Incomplete"</formula1>
    </dataValidation>
  </dataValidations>
  <hyperlinks>
    <hyperlink ref="I1" location="'Point Grid'!A8" display="Return to Point Grid" xr:uid="{00000000-0004-0000-1C00-000000000000}"/>
    <hyperlink ref="I1:J1" location="'Point Grid'!A1" display="Return to Point Grid" xr:uid="{00000000-0004-0000-1C00-000001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21"/>
  <sheetViews>
    <sheetView workbookViewId="0"/>
  </sheetViews>
  <sheetFormatPr defaultColWidth="9.109375" defaultRowHeight="14.4" x14ac:dyDescent="0.3"/>
  <cols>
    <col min="1" max="1" width="9.109375" style="29"/>
    <col min="2" max="2" width="16" style="29" bestFit="1" customWidth="1"/>
    <col min="3" max="9" width="10.109375" style="29" customWidth="1"/>
    <col min="10" max="10" width="9.109375" style="29"/>
    <col min="31" max="16384" width="9.109375" style="29"/>
  </cols>
  <sheetData>
    <row r="1" spans="1:9" x14ac:dyDescent="0.3">
      <c r="A1" s="7">
        <v>1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8"/>
    </row>
    <row r="2" spans="1:9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3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3">
      <c r="A4" s="9">
        <f>INDEX('Point Grid'!B:B,MATCH('1'!A1,'Point Grid'!A:A,0))</f>
        <v>2</v>
      </c>
      <c r="B4" s="27"/>
      <c r="C4" s="27"/>
      <c r="D4" s="27"/>
      <c r="E4" s="27"/>
      <c r="F4" s="27"/>
      <c r="G4" s="27"/>
      <c r="H4" s="27"/>
      <c r="I4" s="31"/>
    </row>
    <row r="5" spans="1:9" x14ac:dyDescent="0.3">
      <c r="A5" s="24"/>
      <c r="B5" s="25"/>
      <c r="C5" s="25"/>
      <c r="D5" s="25"/>
      <c r="E5" s="25"/>
      <c r="F5" s="25"/>
      <c r="G5" s="25"/>
      <c r="H5" s="25"/>
      <c r="I5" s="26"/>
    </row>
    <row r="6" spans="1:9" x14ac:dyDescent="0.3">
      <c r="A6" s="35" t="s">
        <v>2</v>
      </c>
      <c r="B6" s="27" t="s">
        <v>60</v>
      </c>
      <c r="C6" s="27"/>
      <c r="D6" s="27"/>
      <c r="E6" s="27"/>
      <c r="F6" s="27"/>
      <c r="G6" s="27"/>
      <c r="H6" s="27"/>
      <c r="I6" s="31"/>
    </row>
    <row r="7" spans="1:9" ht="15" thickBot="1" x14ac:dyDescent="0.35">
      <c r="A7" s="9">
        <f>INDEX('Point Grid'!$C$8:$I$35,MATCH($A$1,'Point Grid'!$A$8:$A$35,0),MATCH(A6,'Point Grid'!$C$7:$I$7,0))</f>
        <v>0.5</v>
      </c>
      <c r="B7" s="27" t="s">
        <v>35</v>
      </c>
      <c r="C7" s="27"/>
      <c r="D7" s="27"/>
      <c r="E7" s="27"/>
      <c r="F7" s="27"/>
      <c r="G7" s="27"/>
      <c r="H7" s="27"/>
      <c r="I7" s="31"/>
    </row>
    <row r="8" spans="1:9" ht="15" thickBot="1" x14ac:dyDescent="0.35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3">
      <c r="A9" s="35"/>
      <c r="B9" s="27"/>
      <c r="C9" s="27"/>
      <c r="D9" s="27"/>
      <c r="E9" s="27"/>
      <c r="F9" s="27"/>
      <c r="G9" s="27"/>
      <c r="H9" s="27"/>
      <c r="I9" s="31"/>
    </row>
    <row r="10" spans="1:9" x14ac:dyDescent="0.3">
      <c r="A10" s="35" t="s">
        <v>3</v>
      </c>
      <c r="B10" s="27" t="s">
        <v>36</v>
      </c>
      <c r="C10" s="27"/>
      <c r="D10" s="27"/>
      <c r="E10" s="27"/>
      <c r="F10" s="27"/>
      <c r="G10" s="27"/>
      <c r="H10" s="27"/>
      <c r="I10" s="31"/>
    </row>
    <row r="11" spans="1:9" ht="15" thickBot="1" x14ac:dyDescent="0.35">
      <c r="A11" s="9">
        <f>INDEX('Point Grid'!$C$8:$I$35,MATCH($A$1,'Point Grid'!$A$8:$A$35,0),MATCH(A10,'Point Grid'!$C$7:$I$7,0))</f>
        <v>0.25</v>
      </c>
      <c r="B11" s="27" t="s">
        <v>37</v>
      </c>
      <c r="C11" s="27"/>
      <c r="D11" s="27"/>
      <c r="E11" s="27"/>
      <c r="F11" s="27"/>
      <c r="G11" s="27"/>
      <c r="H11" s="27"/>
      <c r="I11" s="31"/>
    </row>
    <row r="12" spans="1:9" ht="15" thickBot="1" x14ac:dyDescent="0.35">
      <c r="A12" s="5"/>
      <c r="B12" s="27"/>
      <c r="C12" s="27"/>
      <c r="D12" s="27"/>
      <c r="E12" s="27"/>
      <c r="F12" s="27"/>
      <c r="G12" s="27"/>
      <c r="H12" s="27"/>
      <c r="I12" s="31"/>
    </row>
    <row r="13" spans="1:9" x14ac:dyDescent="0.3">
      <c r="A13" s="35"/>
      <c r="B13" s="27"/>
      <c r="C13" s="27"/>
      <c r="D13" s="27"/>
      <c r="E13" s="27"/>
      <c r="F13" s="27"/>
      <c r="G13" s="27"/>
      <c r="H13" s="27"/>
      <c r="I13" s="31"/>
    </row>
    <row r="14" spans="1:9" x14ac:dyDescent="0.3">
      <c r="A14" s="35" t="s">
        <v>4</v>
      </c>
      <c r="B14" s="27" t="s">
        <v>38</v>
      </c>
      <c r="C14" s="27"/>
      <c r="D14" s="27"/>
      <c r="E14" s="27"/>
      <c r="F14" s="27"/>
      <c r="G14" s="27"/>
      <c r="H14" s="27"/>
      <c r="I14" s="31"/>
    </row>
    <row r="15" spans="1:9" ht="15" thickBot="1" x14ac:dyDescent="0.35">
      <c r="A15" s="9">
        <f>INDEX('Point Grid'!$C$8:$I$35,MATCH($A$1,'Point Grid'!$A$8:$A$35,0),MATCH(A14,'Point Grid'!$C$7:$I$7,0))</f>
        <v>0.75</v>
      </c>
      <c r="B15" s="27" t="s">
        <v>37</v>
      </c>
      <c r="C15" s="27"/>
      <c r="D15" s="27"/>
      <c r="E15" s="27"/>
      <c r="F15" s="27"/>
      <c r="G15" s="27"/>
      <c r="H15" s="27"/>
      <c r="I15" s="31"/>
    </row>
    <row r="16" spans="1:9" ht="15" thickBot="1" x14ac:dyDescent="0.35">
      <c r="A16" s="5"/>
      <c r="B16" s="27"/>
      <c r="C16" s="27"/>
      <c r="D16" s="27"/>
      <c r="E16" s="27"/>
      <c r="F16" s="27"/>
      <c r="G16" s="27"/>
      <c r="H16" s="27"/>
      <c r="I16" s="31"/>
    </row>
    <row r="17" spans="1:9" x14ac:dyDescent="0.3">
      <c r="A17" s="35"/>
      <c r="B17" s="27"/>
      <c r="C17" s="27"/>
      <c r="D17" s="27"/>
      <c r="E17" s="27"/>
      <c r="F17" s="27"/>
      <c r="G17" s="27"/>
      <c r="H17" s="27"/>
      <c r="I17" s="31"/>
    </row>
    <row r="18" spans="1:9" x14ac:dyDescent="0.3">
      <c r="A18" s="35" t="s">
        <v>5</v>
      </c>
      <c r="B18" s="27" t="s">
        <v>39</v>
      </c>
      <c r="C18" s="27"/>
      <c r="D18" s="27"/>
      <c r="E18" s="27"/>
      <c r="F18" s="27"/>
      <c r="G18" s="27"/>
      <c r="H18" s="27"/>
      <c r="I18" s="31"/>
    </row>
    <row r="19" spans="1:9" ht="15" thickBot="1" x14ac:dyDescent="0.35">
      <c r="A19" s="9">
        <f>INDEX('Point Grid'!$C$8:$I$35,MATCH($A$1,'Point Grid'!$A$8:$A$35,0),MATCH(A18,'Point Grid'!$C$7:$I$7,0))</f>
        <v>0.5</v>
      </c>
      <c r="B19" s="27" t="s">
        <v>40</v>
      </c>
      <c r="C19" s="27"/>
      <c r="D19" s="27"/>
      <c r="E19" s="27"/>
      <c r="F19" s="27"/>
      <c r="G19" s="27"/>
      <c r="H19" s="27"/>
      <c r="I19" s="31"/>
    </row>
    <row r="20" spans="1:9" ht="15" thickBot="1" x14ac:dyDescent="0.35">
      <c r="A20" s="5"/>
      <c r="B20" s="27"/>
      <c r="C20" s="27"/>
      <c r="D20" s="27"/>
      <c r="E20" s="27"/>
      <c r="F20" s="27"/>
      <c r="G20" s="27"/>
      <c r="H20" s="27"/>
      <c r="I20" s="31"/>
    </row>
    <row r="21" spans="1:9" ht="15" thickBot="1" x14ac:dyDescent="0.35">
      <c r="A21" s="23"/>
      <c r="B21" s="33"/>
      <c r="C21" s="33"/>
      <c r="D21" s="33"/>
      <c r="E21" s="33"/>
      <c r="F21" s="33"/>
      <c r="G21" s="33"/>
      <c r="H21" s="33"/>
      <c r="I21" s="34"/>
    </row>
  </sheetData>
  <mergeCells count="1">
    <mergeCell ref="H1:I1"/>
  </mergeCells>
  <conditionalFormatting sqref="B1">
    <cfRule type="cellIs" dxfId="83" priority="1" operator="equal">
      <formula>"Incomplete"</formula>
    </cfRule>
    <cfRule type="cellIs" dxfId="82" priority="2" operator="equal">
      <formula>"Flag for Review"</formula>
    </cfRule>
    <cfRule type="cellIs" dxfId="81" priority="3" operator="equal">
      <formula>"Finished"</formula>
    </cfRule>
  </conditionalFormatting>
  <dataValidations count="2">
    <dataValidation type="list" allowBlank="1" showInputMessage="1" showErrorMessage="1" sqref="B1" xr:uid="{00000000-0002-0000-0200-000000000000}">
      <formula1>"Finished, Flag for Review, Incomplete"</formula1>
    </dataValidation>
    <dataValidation type="decimal" allowBlank="1" showInputMessage="1" showErrorMessage="1" sqref="A21 A17" xr:uid="{00000000-0002-0000-0200-000001000000}">
      <formula1>0</formula1>
      <formula2>#REF!</formula2>
    </dataValidation>
  </dataValidations>
  <hyperlinks>
    <hyperlink ref="H1" location="'Point Grid'!A8" display="Return to Point Grid" xr:uid="{00000000-0004-0000-0200-000000000000}"/>
    <hyperlink ref="H1:I1" location="'Point Grid'!A1" display="Return to Point Grid" xr:uid="{00000000-0004-0000-0200-000001000000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/>
  <dimension ref="A1:AB29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10" width="9.109375" style="29" customWidth="1"/>
    <col min="11" max="11" width="10.6640625" style="29" customWidth="1"/>
    <col min="29" max="16384" width="9.109375" style="29"/>
  </cols>
  <sheetData>
    <row r="1" spans="1:10" x14ac:dyDescent="0.3">
      <c r="A1" s="7">
        <v>28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</row>
    <row r="2" spans="1:10" x14ac:dyDescent="0.3">
      <c r="A2" s="30"/>
      <c r="B2" s="27"/>
      <c r="C2" s="27"/>
      <c r="D2" s="27"/>
      <c r="E2" s="27"/>
      <c r="F2" s="27"/>
      <c r="G2" s="27"/>
      <c r="H2" s="27"/>
      <c r="I2" s="27"/>
      <c r="J2" s="31"/>
    </row>
    <row r="3" spans="1:10" x14ac:dyDescent="0.3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31"/>
    </row>
    <row r="4" spans="1:10" ht="15" customHeight="1" x14ac:dyDescent="0.3">
      <c r="A4" s="9">
        <f>INDEX('Point Grid'!B:B,MATCH($A$1,'Point Grid'!A:A,0))</f>
        <v>2.25</v>
      </c>
      <c r="B4" s="27"/>
      <c r="C4" s="27"/>
      <c r="D4" s="27"/>
      <c r="E4" s="27"/>
      <c r="F4" s="27"/>
      <c r="G4" s="27"/>
      <c r="H4" s="27"/>
      <c r="I4" s="27"/>
      <c r="J4" s="31"/>
    </row>
    <row r="5" spans="1:10" ht="15" customHeight="1" x14ac:dyDescent="0.3">
      <c r="A5" s="30"/>
      <c r="B5" s="27"/>
      <c r="C5" s="27"/>
      <c r="D5" s="27"/>
      <c r="E5" s="27"/>
      <c r="F5" s="27"/>
      <c r="G5" s="27"/>
      <c r="H5" s="27"/>
      <c r="I5" s="27"/>
      <c r="J5" s="31"/>
    </row>
    <row r="6" spans="1:10" ht="15" customHeight="1" x14ac:dyDescent="0.3">
      <c r="A6" s="35" t="s">
        <v>2</v>
      </c>
      <c r="B6" s="27" t="s">
        <v>71</v>
      </c>
      <c r="C6" s="27"/>
      <c r="D6" s="27"/>
      <c r="E6" s="27"/>
      <c r="F6" s="27"/>
      <c r="G6" s="27"/>
      <c r="H6" s="27"/>
      <c r="I6" s="27"/>
      <c r="J6" s="31"/>
    </row>
    <row r="7" spans="1:10" ht="15" thickBot="1" x14ac:dyDescent="0.35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27"/>
      <c r="J7" s="31"/>
    </row>
    <row r="8" spans="1:10" ht="15" customHeight="1" thickBot="1" x14ac:dyDescent="0.35">
      <c r="A8" s="5"/>
      <c r="B8" s="27"/>
      <c r="C8" s="27"/>
      <c r="D8" s="27"/>
      <c r="E8" s="27"/>
      <c r="F8" s="27"/>
      <c r="G8" s="27"/>
      <c r="H8" s="27"/>
      <c r="I8" s="27"/>
      <c r="J8" s="31"/>
    </row>
    <row r="9" spans="1:10" ht="15" customHeight="1" x14ac:dyDescent="0.3">
      <c r="A9" s="30"/>
      <c r="B9" s="27"/>
      <c r="C9" s="27"/>
      <c r="D9" s="27"/>
      <c r="E9" s="27"/>
      <c r="F9" s="27"/>
      <c r="G9" s="27"/>
      <c r="H9" s="27"/>
      <c r="I9" s="27"/>
      <c r="J9" s="31"/>
    </row>
    <row r="10" spans="1:10" ht="15" customHeight="1" x14ac:dyDescent="0.3">
      <c r="A10" s="35" t="s">
        <v>3</v>
      </c>
      <c r="B10" s="27" t="s">
        <v>72</v>
      </c>
      <c r="C10" s="27"/>
      <c r="D10" s="27"/>
      <c r="E10" s="27"/>
      <c r="F10" s="27"/>
      <c r="G10" s="27"/>
      <c r="H10" s="27"/>
      <c r="I10" s="27"/>
      <c r="J10" s="31"/>
    </row>
    <row r="11" spans="1:10" ht="15" customHeight="1" thickBot="1" x14ac:dyDescent="0.35">
      <c r="A11" s="9">
        <f>INDEX('Point Grid'!$C$8:$I$35,MATCH($A$1,'Point Grid'!$A$8:$A$35,0),MATCH(A10,'Point Grid'!$C$7:$I$7,0))</f>
        <v>1</v>
      </c>
      <c r="B11" s="27" t="s">
        <v>73</v>
      </c>
      <c r="C11" s="27"/>
      <c r="D11" s="27"/>
      <c r="E11" s="27"/>
      <c r="F11" s="27"/>
      <c r="G11" s="27"/>
      <c r="H11" s="27"/>
      <c r="I11" s="27"/>
      <c r="J11" s="31"/>
    </row>
    <row r="12" spans="1:10" ht="15" customHeight="1" thickBot="1" x14ac:dyDescent="0.35">
      <c r="A12" s="5"/>
      <c r="B12" s="27" t="s">
        <v>74</v>
      </c>
      <c r="C12" s="27"/>
      <c r="D12" s="27"/>
      <c r="E12" s="27"/>
      <c r="F12" s="27"/>
      <c r="G12" s="27"/>
      <c r="H12" s="27"/>
      <c r="I12" s="27"/>
      <c r="J12" s="31"/>
    </row>
    <row r="13" spans="1:10" ht="15" customHeight="1" x14ac:dyDescent="0.3">
      <c r="A13" s="30"/>
      <c r="B13" s="27"/>
      <c r="C13" s="27"/>
      <c r="D13" s="27"/>
      <c r="E13" s="27"/>
      <c r="F13" s="27"/>
      <c r="G13" s="27"/>
      <c r="H13" s="27"/>
      <c r="I13" s="27"/>
      <c r="J13" s="31"/>
    </row>
    <row r="14" spans="1:10" ht="15" customHeight="1" x14ac:dyDescent="0.3">
      <c r="A14" s="30"/>
      <c r="B14" s="27" t="s">
        <v>75</v>
      </c>
      <c r="C14" s="27"/>
      <c r="D14" s="27"/>
      <c r="E14" s="27"/>
      <c r="F14" s="27"/>
      <c r="G14" s="27"/>
      <c r="H14" s="27"/>
      <c r="I14" s="27"/>
      <c r="J14" s="31"/>
    </row>
    <row r="15" spans="1:10" ht="15" customHeight="1" x14ac:dyDescent="0.3">
      <c r="A15" s="30"/>
      <c r="B15" s="27" t="s">
        <v>76</v>
      </c>
      <c r="C15" s="27"/>
      <c r="D15" s="27"/>
      <c r="E15" s="27"/>
      <c r="F15" s="27"/>
      <c r="G15" s="27"/>
      <c r="H15" s="27"/>
      <c r="I15" s="27"/>
      <c r="J15" s="31"/>
    </row>
    <row r="16" spans="1:10" ht="15" customHeight="1" x14ac:dyDescent="0.3">
      <c r="A16" s="30"/>
      <c r="B16" s="27" t="s">
        <v>77</v>
      </c>
      <c r="C16" s="27"/>
      <c r="D16" s="27"/>
      <c r="E16" s="27"/>
      <c r="F16" s="27"/>
      <c r="G16" s="27"/>
      <c r="H16" s="27"/>
      <c r="I16" s="27"/>
      <c r="J16" s="31"/>
    </row>
    <row r="17" spans="1:10" ht="15" customHeight="1" x14ac:dyDescent="0.3">
      <c r="A17" s="30"/>
      <c r="B17" s="27"/>
      <c r="C17" s="27"/>
      <c r="D17" s="27"/>
      <c r="E17" s="27"/>
      <c r="F17" s="27"/>
      <c r="G17" s="27"/>
      <c r="H17" s="27"/>
      <c r="I17" s="27"/>
      <c r="J17" s="31"/>
    </row>
    <row r="18" spans="1:10" ht="15" customHeight="1" x14ac:dyDescent="0.3">
      <c r="A18" s="30"/>
      <c r="B18" s="27" t="s">
        <v>78</v>
      </c>
      <c r="C18" s="27"/>
      <c r="D18" s="27"/>
      <c r="E18" s="27"/>
      <c r="F18" s="27"/>
      <c r="G18" s="27"/>
      <c r="H18" s="27"/>
      <c r="I18" s="27"/>
      <c r="J18" s="31"/>
    </row>
    <row r="19" spans="1:10" ht="15" customHeight="1" x14ac:dyDescent="0.3">
      <c r="A19" s="30"/>
      <c r="B19" s="27" t="s">
        <v>79</v>
      </c>
      <c r="C19" s="27"/>
      <c r="D19" s="27"/>
      <c r="E19" s="27"/>
      <c r="F19" s="27"/>
      <c r="G19" s="27"/>
      <c r="H19" s="27"/>
      <c r="I19" s="27"/>
      <c r="J19" s="31"/>
    </row>
    <row r="20" spans="1:10" ht="15" customHeight="1" x14ac:dyDescent="0.3">
      <c r="A20" s="30"/>
      <c r="B20" s="27" t="s">
        <v>80</v>
      </c>
      <c r="C20" s="27"/>
      <c r="D20" s="27"/>
      <c r="E20" s="27"/>
      <c r="F20" s="27"/>
      <c r="G20" s="27"/>
      <c r="H20" s="27"/>
      <c r="I20" s="27"/>
      <c r="J20" s="31"/>
    </row>
    <row r="21" spans="1:10" ht="15" customHeight="1" x14ac:dyDescent="0.3">
      <c r="A21" s="30"/>
      <c r="B21" s="27"/>
      <c r="C21" s="27"/>
      <c r="D21" s="27"/>
      <c r="E21" s="27"/>
      <c r="F21" s="27"/>
      <c r="G21" s="27"/>
      <c r="H21" s="27"/>
      <c r="I21" s="27"/>
      <c r="J21" s="31"/>
    </row>
    <row r="22" spans="1:10" ht="15" customHeight="1" x14ac:dyDescent="0.3">
      <c r="A22" s="35" t="s">
        <v>4</v>
      </c>
      <c r="B22" s="27" t="s">
        <v>81</v>
      </c>
      <c r="C22" s="27"/>
      <c r="D22" s="27"/>
      <c r="E22" s="27"/>
      <c r="F22" s="27"/>
      <c r="G22" s="27"/>
      <c r="H22" s="27"/>
      <c r="I22" s="27"/>
      <c r="J22" s="31"/>
    </row>
    <row r="23" spans="1:10" ht="15" customHeight="1" thickBot="1" x14ac:dyDescent="0.35">
      <c r="A23" s="9">
        <f>INDEX('Point Grid'!$C$8:$I$35,MATCH($A$1,'Point Grid'!$A$8:$A$35,0),MATCH(A22,'Point Grid'!$C$7:$I$7,0))</f>
        <v>0.75</v>
      </c>
      <c r="B23" s="27" t="s">
        <v>82</v>
      </c>
      <c r="C23" s="27"/>
      <c r="D23" s="27"/>
      <c r="E23" s="27"/>
      <c r="F23" s="27"/>
      <c r="G23" s="27"/>
      <c r="H23" s="27"/>
      <c r="I23" s="27"/>
      <c r="J23" s="31"/>
    </row>
    <row r="24" spans="1:10" ht="15" thickBot="1" x14ac:dyDescent="0.35">
      <c r="A24" s="5"/>
      <c r="B24" s="27"/>
      <c r="C24" s="27"/>
      <c r="D24" s="27"/>
      <c r="E24" s="27"/>
      <c r="F24" s="27"/>
      <c r="G24" s="27"/>
      <c r="H24" s="27"/>
      <c r="I24" s="27"/>
      <c r="J24" s="31"/>
    </row>
    <row r="25" spans="1:10" ht="15" customHeight="1" x14ac:dyDescent="0.3">
      <c r="A25" s="30"/>
      <c r="B25" s="27"/>
      <c r="C25" s="27"/>
      <c r="D25" s="27"/>
      <c r="E25" s="27"/>
      <c r="F25" s="27"/>
      <c r="G25" s="27"/>
      <c r="H25" s="27"/>
      <c r="I25" s="27"/>
      <c r="J25" s="31"/>
    </row>
    <row r="26" spans="1:10" ht="15" customHeight="1" x14ac:dyDescent="0.3">
      <c r="A26" s="30"/>
      <c r="B26" s="27"/>
      <c r="C26" s="27"/>
      <c r="D26" s="27"/>
      <c r="E26" s="27"/>
      <c r="F26" s="27"/>
      <c r="G26" s="27"/>
      <c r="H26" s="27"/>
      <c r="I26" s="27"/>
      <c r="J26" s="31"/>
    </row>
    <row r="27" spans="1:10" ht="15" customHeight="1" x14ac:dyDescent="0.3">
      <c r="A27" s="30"/>
      <c r="B27" s="27"/>
      <c r="C27" s="27"/>
      <c r="D27" s="27"/>
      <c r="E27" s="27"/>
      <c r="F27" s="27"/>
      <c r="G27" s="27"/>
      <c r="H27" s="27"/>
      <c r="I27" s="27"/>
      <c r="J27" s="31"/>
    </row>
    <row r="28" spans="1:10" x14ac:dyDescent="0.3">
      <c r="A28" s="30"/>
      <c r="B28" s="27"/>
      <c r="C28" s="27"/>
      <c r="D28" s="27"/>
      <c r="E28" s="27"/>
      <c r="F28" s="27"/>
      <c r="G28" s="27"/>
      <c r="H28" s="27"/>
      <c r="I28" s="27"/>
      <c r="J28" s="31"/>
    </row>
    <row r="29" spans="1:10" ht="15" thickBot="1" x14ac:dyDescent="0.35">
      <c r="A29" s="32"/>
      <c r="B29" s="33"/>
      <c r="C29" s="33"/>
      <c r="D29" s="33"/>
      <c r="E29" s="33"/>
      <c r="F29" s="33"/>
      <c r="G29" s="33"/>
      <c r="H29" s="33"/>
      <c r="I29" s="33"/>
      <c r="J29" s="34"/>
    </row>
  </sheetData>
  <mergeCells count="1">
    <mergeCell ref="I1:J1"/>
  </mergeCells>
  <conditionalFormatting sqref="B1">
    <cfRule type="cellIs" dxfId="2" priority="1" operator="equal">
      <formula>"Incomplete"</formula>
    </cfRule>
    <cfRule type="cellIs" dxfId="1" priority="2" operator="equal">
      <formula>"Flag for Review"</formula>
    </cfRule>
    <cfRule type="cellIs" dxfId="0" priority="3" operator="equal">
      <formula>"Finished"</formula>
    </cfRule>
  </conditionalFormatting>
  <dataValidations count="1">
    <dataValidation type="list" allowBlank="1" showInputMessage="1" showErrorMessage="1" sqref="B1" xr:uid="{00000000-0002-0000-1D00-000000000000}">
      <formula1>"Finished, Flag for Review, Incomplete"</formula1>
    </dataValidation>
  </dataValidations>
  <hyperlinks>
    <hyperlink ref="I1" location="'Point Grid'!A8" display="Return to Point Grid" xr:uid="{00000000-0004-0000-1D00-000000000000}"/>
    <hyperlink ref="I1:J1" location="'Point Grid'!A1" display="Return to Point Grid" xr:uid="{00000000-0004-0000-1D00-000001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F39"/>
  <sheetViews>
    <sheetView workbookViewId="0"/>
  </sheetViews>
  <sheetFormatPr defaultColWidth="9.109375" defaultRowHeight="14.4" x14ac:dyDescent="0.3"/>
  <cols>
    <col min="1" max="1" width="9.109375" style="29"/>
    <col min="2" max="2" width="16" style="29" bestFit="1" customWidth="1"/>
    <col min="3" max="10" width="10.109375" style="29" customWidth="1"/>
    <col min="11" max="11" width="9.109375" style="29"/>
    <col min="27" max="16384" width="9.109375" style="29"/>
  </cols>
  <sheetData>
    <row r="1" spans="1:32" x14ac:dyDescent="0.3">
      <c r="A1" s="7">
        <v>2</v>
      </c>
      <c r="B1" s="41" t="s">
        <v>12</v>
      </c>
      <c r="C1" s="28"/>
      <c r="D1" s="28"/>
      <c r="E1" s="28"/>
      <c r="F1" s="28"/>
      <c r="G1" s="28"/>
      <c r="H1" s="28"/>
      <c r="I1" s="197" t="s">
        <v>30</v>
      </c>
      <c r="J1" s="199"/>
      <c r="K1"/>
      <c r="AA1"/>
      <c r="AB1"/>
      <c r="AC1"/>
      <c r="AD1"/>
      <c r="AE1"/>
      <c r="AF1"/>
    </row>
    <row r="2" spans="1:32" x14ac:dyDescent="0.3">
      <c r="A2" s="30"/>
      <c r="B2" s="27"/>
      <c r="C2" s="27"/>
      <c r="D2" s="27"/>
      <c r="E2" s="27"/>
      <c r="F2" s="27"/>
      <c r="G2" s="27"/>
      <c r="H2" s="27"/>
      <c r="I2" s="27"/>
      <c r="J2" s="31"/>
      <c r="K2"/>
      <c r="AA2"/>
      <c r="AB2"/>
      <c r="AC2"/>
      <c r="AD2"/>
      <c r="AE2"/>
      <c r="AF2"/>
    </row>
    <row r="3" spans="1:32" x14ac:dyDescent="0.3">
      <c r="A3" s="8" t="s">
        <v>13</v>
      </c>
      <c r="B3" s="27" t="s">
        <v>410</v>
      </c>
      <c r="C3" s="27"/>
      <c r="D3" s="27"/>
      <c r="E3" s="27"/>
      <c r="F3" s="27"/>
      <c r="G3" s="27"/>
      <c r="H3" s="27"/>
      <c r="I3" s="27"/>
      <c r="J3" s="31"/>
      <c r="K3"/>
      <c r="AA3"/>
      <c r="AB3"/>
      <c r="AC3"/>
      <c r="AD3"/>
      <c r="AE3"/>
      <c r="AF3"/>
    </row>
    <row r="4" spans="1:32" x14ac:dyDescent="0.3">
      <c r="A4" s="9">
        <f>INDEX('Point Grid'!B:B,MATCH('2'!A1,'Point Grid'!A:A,0))</f>
        <v>1</v>
      </c>
      <c r="B4" s="27"/>
      <c r="C4" s="27"/>
      <c r="D4" s="27"/>
      <c r="E4" s="27"/>
      <c r="F4" s="27"/>
      <c r="G4" s="27"/>
      <c r="H4" s="27"/>
      <c r="I4" s="27"/>
      <c r="J4" s="31"/>
      <c r="K4"/>
      <c r="AA4"/>
      <c r="AB4"/>
      <c r="AC4"/>
      <c r="AD4"/>
      <c r="AE4"/>
      <c r="AF4"/>
    </row>
    <row r="5" spans="1:32" x14ac:dyDescent="0.3">
      <c r="A5" s="27"/>
      <c r="B5" s="27"/>
      <c r="C5" s="27"/>
      <c r="D5" s="27"/>
      <c r="E5" s="27"/>
      <c r="F5" s="27"/>
      <c r="G5" s="27"/>
      <c r="H5" s="27"/>
      <c r="I5" s="27"/>
      <c r="J5" s="31"/>
      <c r="K5"/>
      <c r="AA5"/>
      <c r="AB5"/>
      <c r="AC5"/>
      <c r="AD5"/>
      <c r="AE5"/>
      <c r="AF5"/>
    </row>
    <row r="6" spans="1:32" x14ac:dyDescent="0.3">
      <c r="A6" s="35" t="s">
        <v>2</v>
      </c>
      <c r="B6" s="27" t="s">
        <v>411</v>
      </c>
      <c r="C6" s="27"/>
      <c r="D6" s="27"/>
      <c r="E6" s="27"/>
      <c r="F6" s="27"/>
      <c r="G6" s="27"/>
      <c r="H6" s="27"/>
      <c r="I6" s="27"/>
      <c r="J6" s="31"/>
      <c r="K6"/>
      <c r="AA6"/>
      <c r="AB6"/>
      <c r="AC6"/>
      <c r="AD6"/>
      <c r="AE6"/>
      <c r="AF6"/>
    </row>
    <row r="7" spans="1:32" ht="15" thickBot="1" x14ac:dyDescent="0.35">
      <c r="A7" s="9">
        <f>INDEX('Point Grid'!$C$8:$I$35,MATCH($A$1,'Point Grid'!$A$8:$A$35,0),MATCH(A6,'Point Grid'!$C$7:$I$7,0))</f>
        <v>0.5</v>
      </c>
      <c r="B7" s="27" t="s">
        <v>416</v>
      </c>
      <c r="C7" s="27"/>
      <c r="D7" s="27"/>
      <c r="E7" s="27"/>
      <c r="F7" s="27"/>
      <c r="G7" s="27"/>
      <c r="H7" s="27"/>
      <c r="I7" s="27"/>
      <c r="J7" s="31"/>
      <c r="K7"/>
      <c r="AA7"/>
      <c r="AB7"/>
      <c r="AC7"/>
      <c r="AD7"/>
      <c r="AE7"/>
      <c r="AF7"/>
    </row>
    <row r="8" spans="1:32" ht="15" thickBot="1" x14ac:dyDescent="0.35">
      <c r="A8" s="5"/>
      <c r="B8" s="27"/>
      <c r="C8" s="27"/>
      <c r="D8" s="27"/>
      <c r="E8" s="27"/>
      <c r="F8" s="27"/>
      <c r="G8" s="27"/>
      <c r="H8" s="27"/>
      <c r="I8" s="27"/>
      <c r="J8" s="31"/>
      <c r="K8"/>
      <c r="AA8"/>
      <c r="AB8"/>
      <c r="AC8"/>
      <c r="AD8"/>
      <c r="AE8"/>
      <c r="AF8"/>
    </row>
    <row r="9" spans="1:32" x14ac:dyDescent="0.3">
      <c r="A9" s="30"/>
      <c r="B9" s="27"/>
      <c r="C9" s="27"/>
      <c r="D9" s="27"/>
      <c r="E9" s="27"/>
      <c r="F9" s="27"/>
      <c r="G9" s="27"/>
      <c r="H9" s="27"/>
      <c r="I9" s="27"/>
      <c r="J9" s="31"/>
      <c r="K9"/>
      <c r="AA9"/>
      <c r="AB9"/>
      <c r="AC9"/>
      <c r="AD9"/>
      <c r="AE9"/>
      <c r="AF9"/>
    </row>
    <row r="10" spans="1:32" x14ac:dyDescent="0.3">
      <c r="A10" s="35" t="s">
        <v>3</v>
      </c>
      <c r="B10" s="27" t="s">
        <v>413</v>
      </c>
      <c r="C10" s="27"/>
      <c r="D10" s="27"/>
      <c r="E10" s="27"/>
      <c r="F10" s="27"/>
      <c r="G10" s="27"/>
      <c r="H10" s="27"/>
      <c r="I10" s="27"/>
      <c r="J10" s="31"/>
      <c r="K10"/>
      <c r="AA10"/>
      <c r="AB10"/>
      <c r="AC10"/>
      <c r="AD10"/>
      <c r="AE10"/>
      <c r="AF10"/>
    </row>
    <row r="11" spans="1:32" ht="15" thickBot="1" x14ac:dyDescent="0.35">
      <c r="A11" s="9">
        <f>INDEX('Point Grid'!$C$8:$I$35,MATCH($A$1,'Point Grid'!$A$8:$A$35,0),MATCH(A10,'Point Grid'!$C$7:$I$7,0))</f>
        <v>0.5</v>
      </c>
      <c r="B11" s="27" t="s">
        <v>414</v>
      </c>
      <c r="C11" s="27"/>
      <c r="D11" s="27"/>
      <c r="E11" s="27"/>
      <c r="F11" s="27"/>
      <c r="G11" s="27"/>
      <c r="H11" s="27"/>
      <c r="I11" s="27"/>
      <c r="J11" s="31"/>
      <c r="K11"/>
      <c r="AA11"/>
      <c r="AB11"/>
      <c r="AC11"/>
      <c r="AD11"/>
      <c r="AE11"/>
      <c r="AF11"/>
    </row>
    <row r="12" spans="1:32" ht="15" thickBot="1" x14ac:dyDescent="0.35">
      <c r="A12" s="5"/>
      <c r="B12" s="27" t="s">
        <v>412</v>
      </c>
      <c r="C12" s="27"/>
      <c r="D12" s="27"/>
      <c r="E12" s="27"/>
      <c r="F12" s="27"/>
      <c r="G12" s="27"/>
      <c r="H12" s="27"/>
      <c r="I12" s="27"/>
      <c r="J12" s="31"/>
      <c r="K12"/>
      <c r="AA12"/>
      <c r="AB12"/>
      <c r="AC12"/>
      <c r="AD12"/>
      <c r="AE12"/>
      <c r="AF12"/>
    </row>
    <row r="13" spans="1:32" ht="15" thickBot="1" x14ac:dyDescent="0.35">
      <c r="A13" s="32"/>
      <c r="B13" s="33"/>
      <c r="C13" s="33"/>
      <c r="D13" s="33"/>
      <c r="E13" s="33"/>
      <c r="F13" s="33"/>
      <c r="G13" s="33"/>
      <c r="H13" s="33"/>
      <c r="I13" s="33"/>
      <c r="J13" s="34"/>
      <c r="K13"/>
      <c r="AA13"/>
      <c r="AB13"/>
      <c r="AC13"/>
      <c r="AD13"/>
      <c r="AE13"/>
      <c r="AF13"/>
    </row>
    <row r="14" spans="1:32" x14ac:dyDescent="0.3">
      <c r="A14"/>
      <c r="B14"/>
      <c r="C14"/>
      <c r="D14"/>
      <c r="E14"/>
      <c r="F14"/>
      <c r="G14"/>
      <c r="H14"/>
      <c r="I14"/>
      <c r="J14"/>
      <c r="K14"/>
      <c r="AA14"/>
      <c r="AB14"/>
      <c r="AC14"/>
      <c r="AD14"/>
      <c r="AE14"/>
      <c r="AF14"/>
    </row>
    <row r="15" spans="1:32" x14ac:dyDescent="0.3">
      <c r="A15"/>
      <c r="B15"/>
      <c r="C15"/>
      <c r="D15"/>
      <c r="E15"/>
      <c r="F15"/>
      <c r="G15"/>
      <c r="H15"/>
      <c r="I15"/>
      <c r="J15"/>
      <c r="K15"/>
      <c r="AA15"/>
      <c r="AB15"/>
      <c r="AC15"/>
      <c r="AD15"/>
      <c r="AE15"/>
      <c r="AF15"/>
    </row>
    <row r="16" spans="1:32" x14ac:dyDescent="0.3">
      <c r="A16"/>
      <c r="B16"/>
      <c r="C16"/>
      <c r="D16"/>
      <c r="E16"/>
      <c r="F16"/>
      <c r="G16"/>
      <c r="H16"/>
      <c r="I16"/>
      <c r="J16"/>
      <c r="K16"/>
      <c r="AA16"/>
      <c r="AB16"/>
      <c r="AC16"/>
      <c r="AD16"/>
      <c r="AE16"/>
      <c r="AF16"/>
    </row>
    <row r="17" spans="1:32" x14ac:dyDescent="0.3">
      <c r="A17"/>
      <c r="B17"/>
      <c r="C17"/>
      <c r="D17"/>
      <c r="E17"/>
      <c r="F17"/>
      <c r="G17"/>
      <c r="H17"/>
      <c r="I17"/>
      <c r="J17"/>
      <c r="K17"/>
      <c r="AA17"/>
      <c r="AB17"/>
      <c r="AC17"/>
      <c r="AD17"/>
      <c r="AE17"/>
      <c r="AF17"/>
    </row>
    <row r="18" spans="1:32" x14ac:dyDescent="0.3">
      <c r="A18"/>
      <c r="B18"/>
      <c r="C18"/>
      <c r="D18"/>
      <c r="E18"/>
      <c r="F18"/>
      <c r="G18"/>
      <c r="H18"/>
      <c r="I18"/>
      <c r="J18"/>
      <c r="K18"/>
      <c r="AA18"/>
      <c r="AB18"/>
      <c r="AC18"/>
      <c r="AD18"/>
      <c r="AE18"/>
      <c r="AF18"/>
    </row>
    <row r="19" spans="1:32" x14ac:dyDescent="0.3">
      <c r="A19"/>
      <c r="B19"/>
      <c r="C19"/>
      <c r="D19"/>
      <c r="E19"/>
      <c r="F19"/>
      <c r="G19"/>
      <c r="H19"/>
      <c r="I19"/>
      <c r="J19"/>
      <c r="K19"/>
      <c r="AA19"/>
      <c r="AB19"/>
      <c r="AC19"/>
      <c r="AD19"/>
      <c r="AE19"/>
      <c r="AF19"/>
    </row>
    <row r="20" spans="1:32" x14ac:dyDescent="0.3">
      <c r="A20"/>
      <c r="B20"/>
      <c r="C20"/>
      <c r="D20"/>
      <c r="E20"/>
      <c r="F20"/>
      <c r="G20"/>
      <c r="H20"/>
      <c r="I20"/>
      <c r="J20"/>
      <c r="K20"/>
      <c r="AA20"/>
      <c r="AB20"/>
      <c r="AC20"/>
      <c r="AD20"/>
      <c r="AE20"/>
      <c r="AF20"/>
    </row>
    <row r="21" spans="1:32" x14ac:dyDescent="0.3">
      <c r="A21"/>
      <c r="B21"/>
      <c r="C21"/>
      <c r="D21"/>
      <c r="E21"/>
      <c r="F21"/>
      <c r="G21"/>
      <c r="H21"/>
      <c r="I21"/>
      <c r="J21"/>
      <c r="K21"/>
      <c r="AA21"/>
      <c r="AB21"/>
      <c r="AC21"/>
      <c r="AD21"/>
      <c r="AE21"/>
      <c r="AF21"/>
    </row>
    <row r="22" spans="1:32" x14ac:dyDescent="0.3">
      <c r="A22"/>
      <c r="B22"/>
      <c r="C22"/>
      <c r="D22"/>
      <c r="E22"/>
      <c r="F22"/>
      <c r="G22"/>
      <c r="H22"/>
      <c r="I22"/>
      <c r="J22"/>
      <c r="K22"/>
      <c r="AA22"/>
      <c r="AB22"/>
      <c r="AC22"/>
      <c r="AD22"/>
      <c r="AE22"/>
      <c r="AF22"/>
    </row>
    <row r="23" spans="1:32" x14ac:dyDescent="0.3">
      <c r="A23"/>
      <c r="B23"/>
      <c r="C23"/>
      <c r="D23"/>
      <c r="E23"/>
      <c r="F23"/>
      <c r="G23"/>
      <c r="H23"/>
      <c r="I23"/>
      <c r="J23"/>
      <c r="K23"/>
      <c r="AA23"/>
      <c r="AB23"/>
      <c r="AC23"/>
      <c r="AD23"/>
      <c r="AE23"/>
      <c r="AF23"/>
    </row>
    <row r="24" spans="1:32" x14ac:dyDescent="0.3">
      <c r="A24"/>
      <c r="B24"/>
      <c r="C24"/>
      <c r="D24"/>
      <c r="E24"/>
      <c r="F24"/>
      <c r="G24"/>
      <c r="H24"/>
      <c r="I24"/>
      <c r="J24"/>
      <c r="K24"/>
      <c r="AA24"/>
      <c r="AB24"/>
      <c r="AC24"/>
      <c r="AD24"/>
      <c r="AE24"/>
      <c r="AF24"/>
    </row>
    <row r="25" spans="1:32" x14ac:dyDescent="0.3">
      <c r="A25"/>
      <c r="B25"/>
      <c r="C25"/>
      <c r="D25"/>
      <c r="E25"/>
      <c r="F25"/>
      <c r="G25"/>
      <c r="H25"/>
      <c r="I25"/>
      <c r="J25"/>
      <c r="K25"/>
      <c r="AA25"/>
      <c r="AB25"/>
      <c r="AC25"/>
      <c r="AD25"/>
      <c r="AE25"/>
      <c r="AF25"/>
    </row>
    <row r="26" spans="1:32" x14ac:dyDescent="0.3">
      <c r="A26"/>
      <c r="B26"/>
      <c r="C26"/>
      <c r="D26"/>
      <c r="E26"/>
      <c r="F26"/>
      <c r="G26"/>
      <c r="H26"/>
      <c r="I26"/>
      <c r="J26"/>
      <c r="K26"/>
      <c r="AA26"/>
      <c r="AB26"/>
      <c r="AC26"/>
      <c r="AD26"/>
      <c r="AE26"/>
      <c r="AF26"/>
    </row>
    <row r="27" spans="1:32" x14ac:dyDescent="0.3">
      <c r="A27"/>
      <c r="B27"/>
      <c r="C27"/>
      <c r="D27"/>
      <c r="E27"/>
      <c r="F27"/>
      <c r="G27"/>
      <c r="H27"/>
      <c r="I27"/>
      <c r="J27"/>
      <c r="K27"/>
      <c r="AA27"/>
      <c r="AB27"/>
      <c r="AC27"/>
      <c r="AD27"/>
      <c r="AE27"/>
      <c r="AF27"/>
    </row>
    <row r="28" spans="1:32" x14ac:dyDescent="0.3">
      <c r="A28"/>
      <c r="B28"/>
      <c r="C28"/>
      <c r="D28"/>
      <c r="E28"/>
      <c r="F28"/>
      <c r="G28"/>
      <c r="H28"/>
      <c r="I28"/>
      <c r="J28"/>
      <c r="K28"/>
      <c r="AA28"/>
      <c r="AB28"/>
      <c r="AC28"/>
      <c r="AD28"/>
      <c r="AE28"/>
      <c r="AF28"/>
    </row>
    <row r="29" spans="1:32" x14ac:dyDescent="0.3">
      <c r="A29"/>
      <c r="B29"/>
      <c r="C29"/>
      <c r="D29"/>
      <c r="E29"/>
      <c r="F29"/>
      <c r="G29"/>
      <c r="H29"/>
      <c r="I29"/>
      <c r="J29"/>
      <c r="K29"/>
      <c r="AA29"/>
      <c r="AB29"/>
      <c r="AC29"/>
      <c r="AD29"/>
      <c r="AE29"/>
      <c r="AF29"/>
    </row>
    <row r="30" spans="1:32" x14ac:dyDescent="0.3">
      <c r="A30"/>
      <c r="B30"/>
      <c r="C30"/>
      <c r="D30"/>
      <c r="E30"/>
      <c r="F30"/>
      <c r="G30"/>
      <c r="H30"/>
      <c r="I30"/>
      <c r="J30"/>
      <c r="K30"/>
      <c r="AA30"/>
      <c r="AB30"/>
      <c r="AC30"/>
      <c r="AD30"/>
      <c r="AE30"/>
      <c r="AF30"/>
    </row>
    <row r="31" spans="1:32" x14ac:dyDescent="0.3">
      <c r="A31"/>
      <c r="B31"/>
      <c r="C31"/>
      <c r="D31"/>
      <c r="E31"/>
      <c r="F31"/>
      <c r="G31"/>
      <c r="H31"/>
      <c r="I31"/>
      <c r="J31"/>
      <c r="K31"/>
      <c r="AA31"/>
      <c r="AB31"/>
      <c r="AC31"/>
      <c r="AD31"/>
      <c r="AE31"/>
      <c r="AF31"/>
    </row>
    <row r="32" spans="1:32" x14ac:dyDescent="0.3">
      <c r="A32"/>
      <c r="B32"/>
      <c r="C32"/>
      <c r="D32"/>
      <c r="E32"/>
      <c r="F32"/>
      <c r="G32"/>
      <c r="H32"/>
      <c r="I32"/>
      <c r="J32"/>
      <c r="K32"/>
      <c r="AA32"/>
      <c r="AB32"/>
      <c r="AC32"/>
      <c r="AD32"/>
      <c r="AE32"/>
      <c r="AF32"/>
    </row>
    <row r="33" spans="1:32" x14ac:dyDescent="0.3">
      <c r="A33"/>
      <c r="B33"/>
      <c r="C33"/>
      <c r="D33"/>
      <c r="E33"/>
      <c r="F33"/>
      <c r="G33"/>
      <c r="H33"/>
      <c r="I33"/>
      <c r="J33"/>
      <c r="K33"/>
      <c r="AA33"/>
      <c r="AB33"/>
      <c r="AC33"/>
      <c r="AD33"/>
      <c r="AE33"/>
      <c r="AF33"/>
    </row>
    <row r="34" spans="1:32" x14ac:dyDescent="0.3">
      <c r="A34"/>
      <c r="B34"/>
      <c r="C34"/>
      <c r="D34"/>
      <c r="E34"/>
      <c r="F34"/>
      <c r="G34"/>
      <c r="H34"/>
      <c r="I34"/>
      <c r="J34"/>
      <c r="K34"/>
      <c r="AA34"/>
      <c r="AB34"/>
      <c r="AC34"/>
      <c r="AD34"/>
      <c r="AE34"/>
      <c r="AF34"/>
    </row>
    <row r="35" spans="1:32" x14ac:dyDescent="0.3">
      <c r="A35"/>
      <c r="B35"/>
      <c r="C35"/>
      <c r="D35"/>
      <c r="E35"/>
      <c r="F35"/>
      <c r="G35"/>
      <c r="H35"/>
      <c r="I35"/>
      <c r="J35"/>
      <c r="K35"/>
      <c r="AA35"/>
      <c r="AB35"/>
      <c r="AC35"/>
      <c r="AD35"/>
      <c r="AE35"/>
      <c r="AF35"/>
    </row>
    <row r="36" spans="1:32" x14ac:dyDescent="0.3">
      <c r="A36"/>
      <c r="B36"/>
      <c r="C36"/>
      <c r="D36"/>
      <c r="E36"/>
      <c r="F36"/>
      <c r="G36"/>
      <c r="H36"/>
      <c r="I36"/>
      <c r="J36"/>
      <c r="K36"/>
      <c r="AA36"/>
      <c r="AB36"/>
      <c r="AC36"/>
      <c r="AD36"/>
      <c r="AE36"/>
      <c r="AF36"/>
    </row>
    <row r="37" spans="1:32" x14ac:dyDescent="0.3">
      <c r="A37"/>
      <c r="B37"/>
      <c r="C37"/>
      <c r="D37"/>
      <c r="E37"/>
      <c r="F37"/>
      <c r="G37"/>
      <c r="H37"/>
      <c r="I37"/>
      <c r="J37"/>
      <c r="K37"/>
      <c r="AA37"/>
      <c r="AB37"/>
      <c r="AC37"/>
      <c r="AD37"/>
      <c r="AE37"/>
      <c r="AF37"/>
    </row>
    <row r="38" spans="1:32" x14ac:dyDescent="0.3">
      <c r="A38"/>
      <c r="B38"/>
      <c r="C38"/>
      <c r="D38"/>
      <c r="E38"/>
      <c r="F38"/>
      <c r="G38"/>
      <c r="H38"/>
      <c r="I38"/>
      <c r="J38"/>
      <c r="K38"/>
      <c r="AA38"/>
      <c r="AB38"/>
      <c r="AC38"/>
      <c r="AD38"/>
      <c r="AE38"/>
      <c r="AF38"/>
    </row>
    <row r="39" spans="1:32" x14ac:dyDescent="0.3">
      <c r="A39"/>
      <c r="B39"/>
      <c r="C39"/>
      <c r="D39"/>
      <c r="E39"/>
      <c r="F39"/>
      <c r="G39"/>
      <c r="H39"/>
      <c r="I39"/>
      <c r="J39"/>
      <c r="K39"/>
      <c r="AA39"/>
      <c r="AB39"/>
      <c r="AC39"/>
      <c r="AD39"/>
      <c r="AE39"/>
      <c r="AF39"/>
    </row>
  </sheetData>
  <mergeCells count="1">
    <mergeCell ref="I1:J1"/>
  </mergeCells>
  <conditionalFormatting sqref="B1">
    <cfRule type="cellIs" dxfId="80" priority="1" operator="equal">
      <formula>"Incomplete"</formula>
    </cfRule>
    <cfRule type="cellIs" dxfId="79" priority="2" operator="equal">
      <formula>"Flag for Review"</formula>
    </cfRule>
    <cfRule type="cellIs" dxfId="78" priority="3" operator="equal">
      <formula>"Finished"</formula>
    </cfRule>
  </conditionalFormatting>
  <dataValidations count="2">
    <dataValidation type="decimal" allowBlank="1" showInputMessage="1" showErrorMessage="1" sqref="A8 A12" xr:uid="{00000000-0002-0000-0300-000000000000}">
      <formula1>0</formula1>
      <formula2>A7</formula2>
    </dataValidation>
    <dataValidation type="list" allowBlank="1" showInputMessage="1" showErrorMessage="1" sqref="B1" xr:uid="{00000000-0002-0000-0300-000001000000}">
      <formula1>"Finished, Flag for Review, Incomplete"</formula1>
    </dataValidation>
  </dataValidations>
  <hyperlinks>
    <hyperlink ref="I1" location="'Point Grid'!A8" display="Return to Point Grid" xr:uid="{00000000-0004-0000-0300-000000000000}"/>
    <hyperlink ref="I1:J1" location="'Point Grid'!A1" display="Return to Point Grid" xr:uid="{00000000-0004-0000-0300-000001000000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13"/>
  <sheetViews>
    <sheetView workbookViewId="0"/>
  </sheetViews>
  <sheetFormatPr defaultColWidth="9.109375" defaultRowHeight="14.4" x14ac:dyDescent="0.3"/>
  <cols>
    <col min="1" max="1" width="9.109375" style="29"/>
    <col min="2" max="2" width="16" style="29" bestFit="1" customWidth="1"/>
    <col min="3" max="3" width="12.44140625" style="29" bestFit="1" customWidth="1"/>
    <col min="4" max="4" width="10.33203125" style="29" customWidth="1"/>
    <col min="5" max="8" width="9.109375" style="29"/>
    <col min="9" max="9" width="13.6640625" style="29" customWidth="1"/>
    <col min="10" max="10" width="9.109375" style="29"/>
    <col min="25" max="16384" width="9.109375" style="29"/>
  </cols>
  <sheetData>
    <row r="1" spans="1:9" x14ac:dyDescent="0.3">
      <c r="A1" s="7">
        <v>3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3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3">
      <c r="A4" s="9">
        <f>INDEX('Point Grid'!B:B,MATCH('3'!A1,'Point Grid'!A:A,0))</f>
        <v>1.25</v>
      </c>
      <c r="B4" s="27"/>
      <c r="C4" s="27"/>
      <c r="D4" s="27"/>
      <c r="E4" s="27"/>
      <c r="F4" s="27"/>
      <c r="G4" s="27"/>
      <c r="H4" s="27"/>
      <c r="I4" s="31"/>
    </row>
    <row r="5" spans="1:9" x14ac:dyDescent="0.3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3">
      <c r="A6" s="35" t="s">
        <v>2</v>
      </c>
      <c r="B6" s="27" t="s">
        <v>333</v>
      </c>
      <c r="C6" s="27"/>
      <c r="D6" s="27"/>
      <c r="E6" s="27"/>
      <c r="F6" s="27"/>
      <c r="G6" s="27"/>
      <c r="H6" s="27"/>
      <c r="I6" s="31"/>
    </row>
    <row r="7" spans="1:9" ht="15" thickBot="1" x14ac:dyDescent="0.35">
      <c r="A7" s="9">
        <f>INDEX('Point Grid'!$C$8:$I$35,MATCH($A$1,'Point Grid'!$A$8:$A$35,0),MATCH(A6,'Point Grid'!$C$7:$I$7,0))</f>
        <v>0.75</v>
      </c>
      <c r="B7" s="27"/>
      <c r="C7" s="27"/>
      <c r="D7" s="27"/>
      <c r="E7" s="27"/>
      <c r="F7" s="27"/>
      <c r="G7" s="27"/>
      <c r="H7" s="27"/>
      <c r="I7" s="31"/>
    </row>
    <row r="8" spans="1:9" ht="15" thickBot="1" x14ac:dyDescent="0.35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3">
      <c r="A9" s="30"/>
      <c r="B9" s="27"/>
      <c r="C9" s="27"/>
      <c r="D9" s="27"/>
      <c r="E9" s="27"/>
      <c r="F9" s="27"/>
      <c r="G9" s="27"/>
      <c r="H9" s="27"/>
      <c r="I9" s="31"/>
    </row>
    <row r="10" spans="1:9" x14ac:dyDescent="0.3">
      <c r="A10" s="35" t="s">
        <v>3</v>
      </c>
      <c r="B10" s="27" t="s">
        <v>186</v>
      </c>
      <c r="C10" s="27"/>
      <c r="D10" s="27"/>
      <c r="E10" s="27"/>
      <c r="F10" s="27"/>
      <c r="G10" s="27"/>
      <c r="H10" s="27"/>
      <c r="I10" s="31"/>
    </row>
    <row r="11" spans="1:9" ht="15" thickBot="1" x14ac:dyDescent="0.35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27"/>
      <c r="I11" s="31"/>
    </row>
    <row r="12" spans="1:9" ht="15" thickBot="1" x14ac:dyDescent="0.35">
      <c r="A12" s="5"/>
      <c r="B12" s="27"/>
      <c r="C12" s="27"/>
      <c r="D12" s="27"/>
      <c r="E12" s="27"/>
      <c r="F12" s="27"/>
      <c r="G12" s="27"/>
      <c r="H12" s="27"/>
      <c r="I12" s="31"/>
    </row>
    <row r="13" spans="1:9" ht="15" thickBot="1" x14ac:dyDescent="0.35">
      <c r="A13" s="32"/>
      <c r="B13" s="33"/>
      <c r="C13" s="33"/>
      <c r="D13" s="33"/>
      <c r="E13" s="33"/>
      <c r="F13" s="33"/>
      <c r="G13" s="33"/>
      <c r="H13" s="33"/>
      <c r="I13" s="34"/>
    </row>
  </sheetData>
  <mergeCells count="1">
    <mergeCell ref="H1:I1"/>
  </mergeCells>
  <conditionalFormatting sqref="B1">
    <cfRule type="cellIs" dxfId="77" priority="1" operator="equal">
      <formula>"Incomplete"</formula>
    </cfRule>
    <cfRule type="cellIs" dxfId="76" priority="2" operator="equal">
      <formula>"Flag for Review"</formula>
    </cfRule>
    <cfRule type="cellIs" dxfId="75" priority="3" operator="equal">
      <formula>"Finished"</formula>
    </cfRule>
  </conditionalFormatting>
  <dataValidations disablePrompts="1" count="2">
    <dataValidation type="decimal" allowBlank="1" showInputMessage="1" showErrorMessage="1" sqref="A8 A12" xr:uid="{00000000-0002-0000-0400-000000000000}">
      <formula1>0</formula1>
      <formula2>A7</formula2>
    </dataValidation>
    <dataValidation type="list" allowBlank="1" showInputMessage="1" showErrorMessage="1" sqref="B1" xr:uid="{00000000-0002-0000-0400-000001000000}">
      <formula1>"Finished, Flag for Review, Incomplete"</formula1>
    </dataValidation>
  </dataValidations>
  <hyperlinks>
    <hyperlink ref="H1" location="'Point Grid'!A8" display="Return to Point Grid" xr:uid="{00000000-0004-0000-0400-000000000000}"/>
    <hyperlink ref="H1:I1" location="'Point Grid'!A1" display="Return to Point Grid" xr:uid="{00000000-0004-0000-0400-000001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7"/>
  <dimension ref="A1:W13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8" width="9.44140625" style="29" customWidth="1"/>
    <col min="9" max="9" width="12.6640625" style="29" customWidth="1"/>
    <col min="10" max="10" width="10.6640625" style="29" customWidth="1"/>
    <col min="24" max="16384" width="9.109375" style="29"/>
  </cols>
  <sheetData>
    <row r="1" spans="1:9" x14ac:dyDescent="0.3">
      <c r="A1" s="7">
        <v>4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3">
      <c r="A3" s="8" t="s">
        <v>13</v>
      </c>
      <c r="B3" s="27" t="s">
        <v>42</v>
      </c>
      <c r="C3" s="27"/>
      <c r="D3" s="27"/>
      <c r="E3" s="27"/>
      <c r="F3" s="27"/>
      <c r="G3" s="27"/>
      <c r="H3" s="27"/>
      <c r="I3" s="31"/>
    </row>
    <row r="4" spans="1:9" x14ac:dyDescent="0.3">
      <c r="A4" s="9">
        <f>INDEX('Point Grid'!B:B,MATCH('3'!A1,'Point Grid'!A:A,0))</f>
        <v>1.25</v>
      </c>
      <c r="B4" s="27" t="s">
        <v>41</v>
      </c>
      <c r="C4" s="27"/>
      <c r="D4" s="27"/>
      <c r="E4" s="27"/>
      <c r="F4" s="27"/>
      <c r="G4" s="27"/>
      <c r="H4" s="27"/>
      <c r="I4" s="31"/>
    </row>
    <row r="5" spans="1:9" x14ac:dyDescent="0.3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3">
      <c r="A6" s="35" t="s">
        <v>2</v>
      </c>
      <c r="B6" s="27" t="s">
        <v>43</v>
      </c>
      <c r="C6" s="27"/>
      <c r="D6" s="27"/>
      <c r="E6" s="27"/>
      <c r="F6" s="27"/>
      <c r="G6" s="27"/>
      <c r="H6" s="27"/>
      <c r="I6" s="31"/>
    </row>
    <row r="7" spans="1:9" ht="15" thickBot="1" x14ac:dyDescent="0.35">
      <c r="A7" s="9">
        <f>INDEX('Point Grid'!$C$8:$I$35,MATCH($A$1,'Point Grid'!$A$8:$A$35,0),MATCH(A6,'Point Grid'!$C$7:$I$7,0))</f>
        <v>0.75</v>
      </c>
      <c r="B7" s="27"/>
      <c r="C7" s="27"/>
      <c r="D7" s="27"/>
      <c r="E7" s="27"/>
      <c r="F7" s="27"/>
      <c r="G7" s="27"/>
      <c r="H7" s="27"/>
      <c r="I7" s="31"/>
    </row>
    <row r="8" spans="1:9" ht="15" thickBot="1" x14ac:dyDescent="0.35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3">
      <c r="A9" s="30"/>
      <c r="B9" s="27"/>
      <c r="C9" s="27"/>
      <c r="D9" s="27"/>
      <c r="E9" s="27"/>
      <c r="F9" s="27"/>
      <c r="G9" s="27"/>
      <c r="H9" s="27"/>
      <c r="I9" s="31"/>
    </row>
    <row r="10" spans="1:9" x14ac:dyDescent="0.3">
      <c r="A10" s="35" t="s">
        <v>3</v>
      </c>
      <c r="B10" s="27" t="s">
        <v>139</v>
      </c>
      <c r="C10" s="27"/>
      <c r="D10" s="27"/>
      <c r="E10" s="27"/>
      <c r="F10" s="27"/>
      <c r="G10" s="27"/>
      <c r="H10" s="27"/>
      <c r="I10" s="31"/>
    </row>
    <row r="11" spans="1:9" ht="15" thickBot="1" x14ac:dyDescent="0.35">
      <c r="A11" s="9">
        <f>INDEX('Point Grid'!$C$8:$I$35,MATCH($A$1,'Point Grid'!$A$8:$A$35,0),MATCH(A10,'Point Grid'!$C$7:$I$7,0))</f>
        <v>0.75</v>
      </c>
      <c r="B11" s="27"/>
      <c r="C11" s="27"/>
      <c r="D11" s="27"/>
      <c r="E11" s="27"/>
      <c r="F11" s="27"/>
      <c r="G11" s="27"/>
      <c r="H11" s="27"/>
      <c r="I11" s="31"/>
    </row>
    <row r="12" spans="1:9" ht="15" thickBot="1" x14ac:dyDescent="0.35">
      <c r="A12" s="5"/>
      <c r="B12" s="27"/>
      <c r="C12" s="27"/>
      <c r="D12" s="27"/>
      <c r="E12" s="27"/>
      <c r="F12" s="27"/>
      <c r="G12" s="27"/>
      <c r="H12" s="27"/>
      <c r="I12" s="31"/>
    </row>
    <row r="13" spans="1:9" ht="15" thickBot="1" x14ac:dyDescent="0.35">
      <c r="A13" s="32"/>
      <c r="B13" s="33"/>
      <c r="C13" s="33"/>
      <c r="D13" s="33"/>
      <c r="E13" s="33"/>
      <c r="F13" s="33"/>
      <c r="G13" s="33"/>
      <c r="H13" s="33"/>
      <c r="I13" s="34"/>
    </row>
  </sheetData>
  <mergeCells count="1">
    <mergeCell ref="H1:I1"/>
  </mergeCells>
  <conditionalFormatting sqref="B1">
    <cfRule type="cellIs" dxfId="74" priority="1" operator="equal">
      <formula>"Incomplete"</formula>
    </cfRule>
    <cfRule type="cellIs" dxfId="73" priority="2" operator="equal">
      <formula>"Flag for Review"</formula>
    </cfRule>
    <cfRule type="cellIs" dxfId="72" priority="3" operator="equal">
      <formula>"Finished"</formula>
    </cfRule>
  </conditionalFormatting>
  <dataValidations count="2">
    <dataValidation type="list" allowBlank="1" showInputMessage="1" showErrorMessage="1" sqref="B1" xr:uid="{00000000-0002-0000-0500-000000000000}">
      <formula1>"Finished, Flag for Review, Incomplete"</formula1>
    </dataValidation>
    <dataValidation type="decimal" allowBlank="1" showInputMessage="1" showErrorMessage="1" sqref="A8 A12" xr:uid="{00000000-0002-0000-0500-000001000000}">
      <formula1>0</formula1>
      <formula2>A7</formula2>
    </dataValidation>
  </dataValidations>
  <hyperlinks>
    <hyperlink ref="H1" location="'Point Grid'!A8" display="Return to Point Grid" xr:uid="{00000000-0004-0000-0500-000000000000}"/>
    <hyperlink ref="H1:I1" location="'Point Grid'!A1" display="Return to Point Grid" xr:uid="{00000000-0004-0000-0500-000001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6"/>
  <dimension ref="A1:AA85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9" width="9.44140625" style="29" customWidth="1"/>
    <col min="10" max="12" width="9.109375" style="29"/>
    <col min="28" max="16384" width="9.109375" style="29"/>
  </cols>
  <sheetData>
    <row r="1" spans="1:12" x14ac:dyDescent="0.3">
      <c r="A1" s="7">
        <v>5</v>
      </c>
      <c r="B1" s="41" t="s">
        <v>12</v>
      </c>
      <c r="C1" s="28"/>
      <c r="D1" s="28"/>
      <c r="E1" s="28"/>
      <c r="F1" s="28"/>
      <c r="G1" s="28"/>
      <c r="H1" s="27"/>
      <c r="I1" s="27"/>
      <c r="J1" s="197" t="s">
        <v>30</v>
      </c>
      <c r="K1" s="199"/>
      <c r="L1"/>
    </row>
    <row r="2" spans="1:12" x14ac:dyDescent="0.3">
      <c r="A2" s="30"/>
      <c r="B2" s="27"/>
      <c r="C2" s="27"/>
      <c r="D2" s="27"/>
      <c r="E2" s="27"/>
      <c r="F2" s="27"/>
      <c r="G2" s="27"/>
      <c r="H2" s="27"/>
      <c r="I2" s="27"/>
      <c r="J2" s="27"/>
      <c r="K2" s="31"/>
      <c r="L2"/>
    </row>
    <row r="3" spans="1:12" x14ac:dyDescent="0.3">
      <c r="A3" s="8" t="s">
        <v>13</v>
      </c>
      <c r="B3" s="27" t="s">
        <v>525</v>
      </c>
      <c r="C3" s="27"/>
      <c r="D3" s="27"/>
      <c r="E3" s="27"/>
      <c r="F3" s="27"/>
      <c r="G3" s="27"/>
      <c r="H3" s="27"/>
      <c r="I3" s="27"/>
      <c r="J3" s="27"/>
      <c r="K3" s="31"/>
      <c r="L3"/>
    </row>
    <row r="4" spans="1:12" x14ac:dyDescent="0.3">
      <c r="A4" s="9">
        <f>INDEX('Point Grid'!B:B,MATCH('3'!A1,'Point Grid'!A:A,0))</f>
        <v>1.25</v>
      </c>
      <c r="B4" s="27" t="s">
        <v>526</v>
      </c>
      <c r="C4" s="27"/>
      <c r="D4" s="27"/>
      <c r="E4" s="27"/>
      <c r="F4" s="27"/>
      <c r="G4" s="27"/>
      <c r="H4" s="27"/>
      <c r="I4" s="27"/>
      <c r="J4" s="27"/>
      <c r="K4" s="31"/>
      <c r="L4"/>
    </row>
    <row r="5" spans="1:12" x14ac:dyDescent="0.3">
      <c r="A5" s="30"/>
      <c r="B5" s="27"/>
      <c r="C5" s="27"/>
      <c r="D5" s="27"/>
      <c r="E5" s="27"/>
      <c r="F5" s="27"/>
      <c r="G5" s="27"/>
      <c r="H5" s="27"/>
      <c r="I5" s="27"/>
      <c r="J5" s="27"/>
      <c r="K5" s="31"/>
      <c r="L5"/>
    </row>
    <row r="6" spans="1:12" x14ac:dyDescent="0.3">
      <c r="A6" s="35" t="s">
        <v>2</v>
      </c>
      <c r="B6" s="27" t="s">
        <v>522</v>
      </c>
      <c r="C6" s="27"/>
      <c r="D6" s="27"/>
      <c r="E6" s="27"/>
      <c r="F6" s="27"/>
      <c r="G6" s="27"/>
      <c r="H6" s="27"/>
      <c r="I6" s="27"/>
      <c r="J6" s="27"/>
      <c r="K6" s="31"/>
      <c r="L6"/>
    </row>
    <row r="7" spans="1:12" ht="15" thickBot="1" x14ac:dyDescent="0.35">
      <c r="A7" s="9">
        <f>INDEX('Point Grid'!$C$8:$I$35,MATCH($A$1,'Point Grid'!$A$8:$A$35,0),MATCH(A6,'Point Grid'!$C$7:$I$7,0))</f>
        <v>1</v>
      </c>
      <c r="B7" s="27" t="s">
        <v>523</v>
      </c>
      <c r="C7" s="27"/>
      <c r="D7" s="27"/>
      <c r="E7" s="27"/>
      <c r="F7" s="27"/>
      <c r="G7" s="27"/>
      <c r="H7" s="27"/>
      <c r="I7" s="27"/>
      <c r="J7" s="27"/>
      <c r="K7" s="31"/>
      <c r="L7"/>
    </row>
    <row r="8" spans="1:12" ht="15" thickBot="1" x14ac:dyDescent="0.35">
      <c r="A8" s="5"/>
      <c r="B8" s="27"/>
      <c r="C8" s="27"/>
      <c r="D8" s="27"/>
      <c r="E8" s="27"/>
      <c r="F8" s="27"/>
      <c r="G8" s="27"/>
      <c r="H8" s="27"/>
      <c r="I8" s="27"/>
      <c r="J8" s="27"/>
      <c r="K8" s="31"/>
      <c r="L8"/>
    </row>
    <row r="9" spans="1:12" x14ac:dyDescent="0.3">
      <c r="A9" s="30"/>
      <c r="B9" s="27"/>
      <c r="C9" s="27"/>
      <c r="D9" s="27"/>
      <c r="E9" s="27"/>
      <c r="F9" s="27"/>
      <c r="G9" s="27"/>
      <c r="H9" s="27"/>
      <c r="I9" s="27"/>
      <c r="J9" s="27"/>
      <c r="K9" s="31"/>
    </row>
    <row r="10" spans="1:12" x14ac:dyDescent="0.3">
      <c r="A10" s="35" t="s">
        <v>3</v>
      </c>
      <c r="B10" s="27" t="s">
        <v>524</v>
      </c>
      <c r="C10" s="27"/>
      <c r="D10" s="27"/>
      <c r="E10" s="27"/>
      <c r="F10" s="27"/>
      <c r="G10" s="27"/>
      <c r="H10" s="27"/>
      <c r="I10" s="27"/>
      <c r="J10" s="27"/>
      <c r="K10" s="31"/>
    </row>
    <row r="11" spans="1:12" ht="33" customHeight="1" thickBot="1" x14ac:dyDescent="0.35">
      <c r="A11" s="9">
        <f>INDEX('Point Grid'!$C$8:$I$35,MATCH($A$1,'Point Grid'!$A$8:$A$35,0),MATCH(A10,'Point Grid'!$C$7:$I$7,0))</f>
        <v>0.5</v>
      </c>
      <c r="B11" s="189" t="s">
        <v>514</v>
      </c>
      <c r="C11" s="189" t="s">
        <v>515</v>
      </c>
      <c r="D11" s="189" t="s">
        <v>516</v>
      </c>
      <c r="E11" s="189" t="s">
        <v>517</v>
      </c>
      <c r="F11" s="189" t="s">
        <v>518</v>
      </c>
      <c r="G11" s="27"/>
      <c r="H11" s="27"/>
      <c r="I11" s="27"/>
      <c r="J11" s="27"/>
      <c r="K11" s="31"/>
    </row>
    <row r="12" spans="1:12" ht="15" thickBot="1" x14ac:dyDescent="0.35">
      <c r="A12" s="5"/>
      <c r="B12" s="27" t="s">
        <v>519</v>
      </c>
      <c r="C12" s="38">
        <v>15</v>
      </c>
      <c r="D12" s="38">
        <v>25000</v>
      </c>
      <c r="E12" s="38">
        <v>450</v>
      </c>
      <c r="F12" s="38">
        <v>1.35</v>
      </c>
      <c r="G12" s="27"/>
      <c r="H12" s="27"/>
      <c r="I12" s="27"/>
      <c r="J12" s="27"/>
      <c r="K12" s="31"/>
    </row>
    <row r="13" spans="1:12" x14ac:dyDescent="0.3">
      <c r="A13" s="27"/>
      <c r="B13" s="27" t="s">
        <v>520</v>
      </c>
      <c r="C13" s="38">
        <v>40</v>
      </c>
      <c r="D13" s="38">
        <v>35000</v>
      </c>
      <c r="E13" s="38">
        <v>385</v>
      </c>
      <c r="F13" s="38">
        <v>1.1000000000000001</v>
      </c>
      <c r="G13" s="27"/>
      <c r="H13" s="27"/>
      <c r="I13" s="27"/>
      <c r="J13" s="27"/>
      <c r="K13" s="31"/>
    </row>
    <row r="14" spans="1:12" x14ac:dyDescent="0.3">
      <c r="A14" s="27"/>
      <c r="B14" s="27" t="s">
        <v>521</v>
      </c>
      <c r="C14" s="38">
        <v>85</v>
      </c>
      <c r="D14" s="38">
        <v>12000</v>
      </c>
      <c r="E14" s="38">
        <v>96</v>
      </c>
      <c r="F14" s="38">
        <v>0.8</v>
      </c>
      <c r="G14" s="27"/>
      <c r="H14" s="27"/>
      <c r="I14" s="27"/>
      <c r="J14" s="27"/>
      <c r="K14" s="31"/>
    </row>
    <row r="15" spans="1:12" x14ac:dyDescent="0.3">
      <c r="A15" s="27"/>
      <c r="B15" s="38"/>
      <c r="C15" s="38"/>
      <c r="D15" s="38"/>
      <c r="E15" s="38"/>
      <c r="F15" s="38"/>
      <c r="G15" s="27"/>
      <c r="H15" s="27"/>
      <c r="I15" s="27"/>
      <c r="J15" s="27"/>
      <c r="K15" s="31"/>
    </row>
    <row r="16" spans="1:12" x14ac:dyDescent="0.3">
      <c r="A16" s="27"/>
      <c r="B16" s="38"/>
      <c r="C16" s="38"/>
      <c r="D16" s="38"/>
      <c r="E16" s="38"/>
      <c r="F16" s="38"/>
      <c r="G16" s="27"/>
      <c r="H16" s="27"/>
      <c r="I16" s="27"/>
      <c r="J16" s="27"/>
      <c r="K16" s="31"/>
    </row>
    <row r="17" spans="1:12" x14ac:dyDescent="0.3">
      <c r="A17" s="35"/>
      <c r="B17" s="27" t="s">
        <v>528</v>
      </c>
      <c r="C17" s="27"/>
      <c r="D17" s="27"/>
      <c r="E17" s="27"/>
      <c r="F17" s="27"/>
      <c r="G17" s="27"/>
      <c r="H17" s="27"/>
      <c r="I17" s="27"/>
      <c r="J17" s="27"/>
      <c r="K17" s="31"/>
    </row>
    <row r="18" spans="1:12" x14ac:dyDescent="0.3">
      <c r="A18" s="35"/>
      <c r="B18" s="27" t="s">
        <v>527</v>
      </c>
      <c r="C18" s="27"/>
      <c r="D18" s="27"/>
      <c r="E18" s="27"/>
      <c r="F18" s="27"/>
      <c r="G18" s="27"/>
      <c r="H18" s="27"/>
      <c r="I18" s="27"/>
      <c r="J18" s="27"/>
      <c r="K18" s="31"/>
    </row>
    <row r="19" spans="1:12" x14ac:dyDescent="0.3">
      <c r="A19" s="35"/>
      <c r="B19" s="27"/>
      <c r="C19" s="27"/>
      <c r="D19" s="27"/>
      <c r="E19" s="27"/>
      <c r="F19" s="27"/>
      <c r="G19" s="27"/>
      <c r="H19" s="27"/>
      <c r="I19" s="27"/>
      <c r="J19" s="27"/>
      <c r="K19" s="31"/>
    </row>
    <row r="20" spans="1:12" x14ac:dyDescent="0.3">
      <c r="A20" s="35" t="s">
        <v>4</v>
      </c>
      <c r="B20" s="27" t="s">
        <v>529</v>
      </c>
      <c r="C20" s="27"/>
      <c r="D20" s="27"/>
      <c r="E20" s="27"/>
      <c r="F20" s="27"/>
      <c r="G20" s="27"/>
      <c r="H20" s="27"/>
      <c r="I20" s="27"/>
      <c r="J20" s="27"/>
      <c r="K20" s="31"/>
    </row>
    <row r="21" spans="1:12" ht="15" thickBot="1" x14ac:dyDescent="0.35">
      <c r="A21" s="9">
        <f>INDEX('Point Grid'!$C$8:$I$35,MATCH($A$1,'Point Grid'!$A$8:$A$35,0),MATCH(A20,'Point Grid'!$C$7:$I$7,0))</f>
        <v>0.75</v>
      </c>
      <c r="B21" s="27" t="s">
        <v>530</v>
      </c>
      <c r="C21" s="27"/>
      <c r="D21" s="27"/>
      <c r="E21" s="27"/>
      <c r="F21" s="27"/>
      <c r="G21" s="27"/>
      <c r="H21" s="27"/>
      <c r="I21" s="27"/>
      <c r="J21" s="27"/>
      <c r="K21" s="31"/>
    </row>
    <row r="22" spans="1:12" ht="15" thickBot="1" x14ac:dyDescent="0.35">
      <c r="A22" s="5"/>
      <c r="B22" s="27"/>
      <c r="C22" s="27"/>
      <c r="D22" s="27"/>
      <c r="E22" s="27"/>
      <c r="F22" s="27"/>
      <c r="G22" s="27"/>
      <c r="H22" s="27"/>
      <c r="I22" s="27"/>
      <c r="J22" s="27"/>
      <c r="K22" s="31"/>
      <c r="L22"/>
    </row>
    <row r="23" spans="1:12" ht="15" thickBot="1" x14ac:dyDescent="0.3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4"/>
      <c r="L23"/>
    </row>
    <row r="24" spans="1:12" x14ac:dyDescent="0.3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3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3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3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3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3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3">
      <c r="A30"/>
      <c r="B30"/>
      <c r="C30"/>
      <c r="D30"/>
      <c r="E30"/>
      <c r="F30"/>
      <c r="G30"/>
      <c r="H30"/>
      <c r="I30"/>
      <c r="J30"/>
      <c r="K30"/>
      <c r="L30"/>
    </row>
    <row r="31" spans="1:12" x14ac:dyDescent="0.3">
      <c r="A31"/>
      <c r="B31"/>
      <c r="C31"/>
      <c r="D31"/>
      <c r="E31"/>
      <c r="F31"/>
      <c r="G31"/>
      <c r="H31"/>
      <c r="I31"/>
      <c r="J31"/>
      <c r="K31"/>
      <c r="L31"/>
    </row>
    <row r="32" spans="1:12" x14ac:dyDescent="0.3">
      <c r="A32"/>
      <c r="B32"/>
      <c r="C32"/>
      <c r="D32"/>
      <c r="E32"/>
      <c r="F32"/>
      <c r="G32"/>
      <c r="H32"/>
      <c r="I32"/>
      <c r="J32"/>
      <c r="K32"/>
      <c r="L32"/>
    </row>
    <row r="33" spans="1:12" x14ac:dyDescent="0.3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3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3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3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3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3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3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3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3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3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3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3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3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3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3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3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3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3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3">
      <c r="J51"/>
      <c r="K51"/>
    </row>
    <row r="52" spans="1:12" x14ac:dyDescent="0.3">
      <c r="J52"/>
      <c r="K52"/>
    </row>
    <row r="53" spans="1:12" x14ac:dyDescent="0.3">
      <c r="J53"/>
      <c r="K53"/>
    </row>
    <row r="54" spans="1:12" x14ac:dyDescent="0.3">
      <c r="J54"/>
      <c r="K54"/>
    </row>
    <row r="55" spans="1:12" x14ac:dyDescent="0.3">
      <c r="J55"/>
      <c r="K55"/>
    </row>
    <row r="56" spans="1:12" x14ac:dyDescent="0.3">
      <c r="J56"/>
      <c r="K56"/>
    </row>
    <row r="57" spans="1:12" x14ac:dyDescent="0.3">
      <c r="J57"/>
      <c r="K57"/>
    </row>
    <row r="58" spans="1:12" x14ac:dyDescent="0.3">
      <c r="J58"/>
      <c r="K58"/>
    </row>
    <row r="59" spans="1:12" x14ac:dyDescent="0.3">
      <c r="J59"/>
      <c r="K59"/>
    </row>
    <row r="60" spans="1:12" x14ac:dyDescent="0.3">
      <c r="J60"/>
      <c r="K60"/>
    </row>
    <row r="61" spans="1:12" x14ac:dyDescent="0.3">
      <c r="J61"/>
      <c r="K61"/>
    </row>
    <row r="62" spans="1:12" x14ac:dyDescent="0.3">
      <c r="J62"/>
      <c r="K62"/>
    </row>
    <row r="63" spans="1:12" x14ac:dyDescent="0.3">
      <c r="J63"/>
      <c r="K63"/>
    </row>
    <row r="64" spans="1:12" x14ac:dyDescent="0.3">
      <c r="J64" s="1"/>
      <c r="K64" s="1"/>
    </row>
    <row r="65" spans="10:11" x14ac:dyDescent="0.3">
      <c r="J65"/>
      <c r="K65"/>
    </row>
    <row r="66" spans="10:11" x14ac:dyDescent="0.3">
      <c r="J66"/>
      <c r="K66"/>
    </row>
    <row r="67" spans="10:11" x14ac:dyDescent="0.3">
      <c r="J67"/>
      <c r="K67"/>
    </row>
    <row r="68" spans="10:11" x14ac:dyDescent="0.3">
      <c r="J68"/>
      <c r="K68"/>
    </row>
    <row r="69" spans="10:11" x14ac:dyDescent="0.3">
      <c r="J69"/>
      <c r="K69"/>
    </row>
    <row r="70" spans="10:11" x14ac:dyDescent="0.3">
      <c r="J70"/>
      <c r="K70"/>
    </row>
    <row r="71" spans="10:11" x14ac:dyDescent="0.3">
      <c r="J71"/>
      <c r="K71"/>
    </row>
    <row r="72" spans="10:11" x14ac:dyDescent="0.3">
      <c r="J72"/>
      <c r="K72"/>
    </row>
    <row r="73" spans="10:11" x14ac:dyDescent="0.3">
      <c r="J73"/>
      <c r="K73"/>
    </row>
    <row r="74" spans="10:11" x14ac:dyDescent="0.3">
      <c r="J74"/>
      <c r="K74"/>
    </row>
    <row r="75" spans="10:11" x14ac:dyDescent="0.3">
      <c r="J75"/>
      <c r="K75"/>
    </row>
    <row r="76" spans="10:11" x14ac:dyDescent="0.3">
      <c r="J76"/>
      <c r="K76"/>
    </row>
    <row r="77" spans="10:11" x14ac:dyDescent="0.3">
      <c r="J77"/>
      <c r="K77"/>
    </row>
    <row r="78" spans="10:11" x14ac:dyDescent="0.3">
      <c r="J78"/>
      <c r="K78"/>
    </row>
    <row r="79" spans="10:11" x14ac:dyDescent="0.3">
      <c r="J79"/>
      <c r="K79"/>
    </row>
    <row r="80" spans="10:11" x14ac:dyDescent="0.3">
      <c r="J80"/>
      <c r="K80"/>
    </row>
    <row r="81" spans="10:11" x14ac:dyDescent="0.3">
      <c r="J81"/>
      <c r="K81"/>
    </row>
    <row r="82" spans="10:11" x14ac:dyDescent="0.3">
      <c r="J82"/>
      <c r="K82"/>
    </row>
    <row r="83" spans="10:11" x14ac:dyDescent="0.3">
      <c r="J83"/>
      <c r="K83"/>
    </row>
    <row r="84" spans="10:11" x14ac:dyDescent="0.3">
      <c r="J84"/>
      <c r="K84"/>
    </row>
    <row r="85" spans="10:11" x14ac:dyDescent="0.3">
      <c r="J85"/>
      <c r="K85"/>
    </row>
  </sheetData>
  <mergeCells count="1">
    <mergeCell ref="J1:K1"/>
  </mergeCells>
  <conditionalFormatting sqref="B1">
    <cfRule type="cellIs" dxfId="71" priority="1" operator="equal">
      <formula>"Incomplete"</formula>
    </cfRule>
    <cfRule type="cellIs" dxfId="70" priority="2" operator="equal">
      <formula>"Flag for Review"</formula>
    </cfRule>
    <cfRule type="cellIs" dxfId="69" priority="3" operator="equal">
      <formula>"Finished"</formula>
    </cfRule>
  </conditionalFormatting>
  <dataValidations count="2">
    <dataValidation type="list" allowBlank="1" showInputMessage="1" showErrorMessage="1" sqref="B1" xr:uid="{00000000-0002-0000-0600-000000000000}">
      <formula1>"Finished, Flag for Review, Incomplete"</formula1>
    </dataValidation>
    <dataValidation type="decimal" allowBlank="1" showInputMessage="1" showErrorMessage="1" sqref="A8 A12 A22" xr:uid="{00000000-0002-0000-0600-000001000000}">
      <formula1>0</formula1>
      <formula2>A7</formula2>
    </dataValidation>
  </dataValidations>
  <hyperlinks>
    <hyperlink ref="J1" location="'Point Grid'!A8" display="Return to Point Grid" xr:uid="{00000000-0004-0000-0600-000000000000}"/>
    <hyperlink ref="J1:K1" location="'Point Grid'!A1" display="Return to Point Grid" xr:uid="{00000000-0004-0000-0600-000001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5"/>
  <dimension ref="A1:W20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9" width="9.44140625" style="29" customWidth="1"/>
    <col min="10" max="10" width="10.6640625" style="29" customWidth="1"/>
    <col min="24" max="16384" width="9.109375" style="29"/>
  </cols>
  <sheetData>
    <row r="1" spans="1:9" x14ac:dyDescent="0.3">
      <c r="A1" s="7">
        <v>6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3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3">
      <c r="A4" s="9">
        <f>INDEX('Point Grid'!B:B,MATCH($A$1,'Point Grid'!A:A,0))</f>
        <v>1.5</v>
      </c>
      <c r="B4" s="27"/>
      <c r="C4" s="27"/>
      <c r="D4" s="27"/>
      <c r="E4" s="27"/>
      <c r="F4" s="27"/>
      <c r="G4" s="27"/>
      <c r="H4" s="27"/>
      <c r="I4" s="31"/>
    </row>
    <row r="5" spans="1:9" x14ac:dyDescent="0.3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3">
      <c r="A6" s="35" t="s">
        <v>2</v>
      </c>
      <c r="B6" s="27" t="s">
        <v>44</v>
      </c>
      <c r="C6" s="27"/>
      <c r="D6" s="27"/>
      <c r="E6" s="27"/>
      <c r="F6" s="27"/>
      <c r="G6" s="27"/>
      <c r="H6" s="27"/>
      <c r="I6" s="31"/>
    </row>
    <row r="7" spans="1:9" ht="15" thickBot="1" x14ac:dyDescent="0.35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31"/>
    </row>
    <row r="8" spans="1:9" ht="15" thickBot="1" x14ac:dyDescent="0.35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3">
      <c r="A9" s="30"/>
      <c r="B9" s="27"/>
      <c r="C9" s="27"/>
      <c r="D9" s="27"/>
      <c r="E9" s="27"/>
      <c r="F9" s="27"/>
      <c r="G9" s="27"/>
      <c r="H9" s="27"/>
      <c r="I9" s="31"/>
    </row>
    <row r="10" spans="1:9" x14ac:dyDescent="0.3">
      <c r="A10" s="35" t="s">
        <v>3</v>
      </c>
      <c r="B10" s="27" t="s">
        <v>326</v>
      </c>
      <c r="C10" s="27"/>
      <c r="D10" s="27"/>
      <c r="E10" s="27"/>
      <c r="F10" s="27"/>
      <c r="G10" s="27"/>
      <c r="H10" s="27"/>
      <c r="I10" s="31"/>
    </row>
    <row r="11" spans="1:9" ht="15" thickBot="1" x14ac:dyDescent="0.35">
      <c r="A11" s="9">
        <f>INDEX('Point Grid'!$C$8:$I$35,MATCH($A$1,'Point Grid'!$A$8:$A$35,0),MATCH(A10,'Point Grid'!$C$7:$I$7,0))</f>
        <v>1</v>
      </c>
      <c r="B11" s="27" t="s">
        <v>45</v>
      </c>
      <c r="C11" s="27"/>
      <c r="D11" s="27"/>
      <c r="E11" s="27"/>
      <c r="F11" s="27"/>
      <c r="G11" s="27"/>
      <c r="H11" s="27"/>
      <c r="I11" s="31"/>
    </row>
    <row r="12" spans="1:9" ht="15" thickBot="1" x14ac:dyDescent="0.35">
      <c r="A12" s="5"/>
      <c r="B12" s="27"/>
      <c r="C12" s="27"/>
      <c r="D12" s="27"/>
      <c r="E12" s="27"/>
      <c r="F12" s="27"/>
      <c r="G12" s="27"/>
      <c r="H12" s="27"/>
      <c r="I12" s="31"/>
    </row>
    <row r="13" spans="1:9" x14ac:dyDescent="0.3">
      <c r="A13" s="30"/>
      <c r="B13" s="27"/>
      <c r="C13" s="27"/>
      <c r="D13" s="27"/>
      <c r="E13" s="27"/>
      <c r="F13" s="27"/>
      <c r="G13" s="27"/>
      <c r="H13" s="27"/>
      <c r="I13" s="31"/>
    </row>
    <row r="14" spans="1:9" x14ac:dyDescent="0.3">
      <c r="A14" s="30"/>
      <c r="B14" s="27"/>
      <c r="C14" s="27"/>
      <c r="D14" s="27"/>
      <c r="E14" s="27"/>
      <c r="F14" s="27"/>
      <c r="G14" s="27"/>
      <c r="H14" s="27"/>
      <c r="I14" s="31"/>
    </row>
    <row r="15" spans="1:9" x14ac:dyDescent="0.3">
      <c r="A15" s="30"/>
      <c r="B15" s="27"/>
      <c r="C15" s="27"/>
      <c r="D15" s="27"/>
      <c r="E15" s="27"/>
      <c r="F15" s="27"/>
      <c r="G15" s="27"/>
      <c r="H15" s="27"/>
      <c r="I15" s="31"/>
    </row>
    <row r="16" spans="1:9" x14ac:dyDescent="0.3">
      <c r="A16" s="30"/>
      <c r="B16" s="27"/>
      <c r="C16" s="27"/>
      <c r="D16" s="27"/>
      <c r="E16" s="27"/>
      <c r="F16" s="27"/>
      <c r="G16" s="27"/>
      <c r="H16" s="27"/>
      <c r="I16" s="31"/>
    </row>
    <row r="17" spans="1:9" x14ac:dyDescent="0.3">
      <c r="A17" s="30"/>
      <c r="B17" s="27"/>
      <c r="C17" s="27"/>
      <c r="D17" s="27"/>
      <c r="E17" s="27"/>
      <c r="F17" s="27"/>
      <c r="G17" s="27"/>
      <c r="H17" s="27"/>
      <c r="I17" s="31"/>
    </row>
    <row r="18" spans="1:9" x14ac:dyDescent="0.3">
      <c r="A18" s="30"/>
      <c r="B18" s="27"/>
      <c r="C18" s="27"/>
      <c r="D18" s="27"/>
      <c r="E18" s="27"/>
      <c r="F18" s="27"/>
      <c r="G18" s="27"/>
      <c r="H18" s="27"/>
      <c r="I18" s="31"/>
    </row>
    <row r="19" spans="1:9" x14ac:dyDescent="0.3">
      <c r="A19" s="30"/>
      <c r="B19" s="27"/>
      <c r="C19" s="27"/>
      <c r="D19" s="27"/>
      <c r="E19" s="27"/>
      <c r="F19" s="27"/>
      <c r="G19" s="27"/>
      <c r="H19" s="27"/>
      <c r="I19" s="31"/>
    </row>
    <row r="20" spans="1:9" ht="15" thickBot="1" x14ac:dyDescent="0.35">
      <c r="A20" s="32"/>
      <c r="B20" s="33"/>
      <c r="C20" s="33"/>
      <c r="D20" s="33"/>
      <c r="E20" s="33"/>
      <c r="F20" s="33"/>
      <c r="G20" s="33"/>
      <c r="H20" s="33"/>
      <c r="I20" s="34"/>
    </row>
  </sheetData>
  <mergeCells count="1">
    <mergeCell ref="H1:I1"/>
  </mergeCells>
  <conditionalFormatting sqref="B1">
    <cfRule type="cellIs" dxfId="68" priority="1" operator="equal">
      <formula>"Incomplete"</formula>
    </cfRule>
    <cfRule type="cellIs" dxfId="67" priority="2" operator="equal">
      <formula>"Flag for Review"</formula>
    </cfRule>
    <cfRule type="cellIs" dxfId="66" priority="3" operator="equal">
      <formula>"Finished"</formula>
    </cfRule>
  </conditionalFormatting>
  <dataValidations count="1">
    <dataValidation type="list" allowBlank="1" showInputMessage="1" showErrorMessage="1" sqref="B1" xr:uid="{00000000-0002-0000-0700-000000000000}">
      <formula1>"Finished, Flag for Review, Incomplete"</formula1>
    </dataValidation>
  </dataValidations>
  <hyperlinks>
    <hyperlink ref="H1" location="'Point Grid'!A8" display="Return to Point Grid" xr:uid="{00000000-0004-0000-0700-000000000000}"/>
    <hyperlink ref="H1:I1" location="'Point Grid'!A1" display="Return to Point Grid" xr:uid="{00000000-0004-0000-0700-000001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4"/>
  <dimension ref="A1:X24"/>
  <sheetViews>
    <sheetView workbookViewId="0"/>
  </sheetViews>
  <sheetFormatPr defaultColWidth="9.109375" defaultRowHeight="14.4" x14ac:dyDescent="0.3"/>
  <cols>
    <col min="1" max="1" width="8.6640625" style="29" customWidth="1"/>
    <col min="2" max="2" width="16.6640625" style="29" customWidth="1"/>
    <col min="3" max="9" width="9.44140625" style="29" customWidth="1"/>
    <col min="10" max="10" width="10.6640625" style="29" customWidth="1"/>
    <col min="25" max="16384" width="9.109375" style="29"/>
  </cols>
  <sheetData>
    <row r="1" spans="1:9" x14ac:dyDescent="0.3">
      <c r="A1" s="7">
        <v>7</v>
      </c>
      <c r="B1" s="41" t="s">
        <v>12</v>
      </c>
      <c r="C1" s="28"/>
      <c r="D1" s="28"/>
      <c r="E1" s="28"/>
      <c r="F1" s="28"/>
      <c r="G1" s="28"/>
      <c r="H1" s="197" t="s">
        <v>30</v>
      </c>
      <c r="I1" s="199"/>
    </row>
    <row r="2" spans="1:9" x14ac:dyDescent="0.3">
      <c r="A2" s="30"/>
      <c r="B2" s="27"/>
      <c r="C2" s="27"/>
      <c r="D2" s="27"/>
      <c r="E2" s="27"/>
      <c r="F2" s="27"/>
      <c r="G2" s="27"/>
      <c r="H2" s="27"/>
      <c r="I2" s="31"/>
    </row>
    <row r="3" spans="1:9" x14ac:dyDescent="0.3">
      <c r="A3" s="8" t="s">
        <v>13</v>
      </c>
      <c r="B3" s="27"/>
      <c r="C3" s="27"/>
      <c r="D3" s="27"/>
      <c r="E3" s="27"/>
      <c r="F3" s="27"/>
      <c r="G3" s="27"/>
      <c r="H3" s="27"/>
      <c r="I3" s="31"/>
    </row>
    <row r="4" spans="1:9" x14ac:dyDescent="0.3">
      <c r="A4" s="9">
        <f>INDEX('Point Grid'!B:B,MATCH($A$1,'Point Grid'!A:A,0))</f>
        <v>2.75</v>
      </c>
      <c r="B4" s="27"/>
      <c r="C4" s="27"/>
      <c r="D4" s="27"/>
      <c r="E4" s="27"/>
      <c r="F4" s="27"/>
      <c r="G4" s="27"/>
      <c r="H4" s="27"/>
      <c r="I4" s="31"/>
    </row>
    <row r="5" spans="1:9" x14ac:dyDescent="0.3">
      <c r="A5" s="30"/>
      <c r="B5" s="27"/>
      <c r="C5" s="27"/>
      <c r="D5" s="27"/>
      <c r="E5" s="27"/>
      <c r="F5" s="27"/>
      <c r="G5" s="27"/>
      <c r="H5" s="27"/>
      <c r="I5" s="31"/>
    </row>
    <row r="6" spans="1:9" x14ac:dyDescent="0.3">
      <c r="A6" s="35" t="s">
        <v>2</v>
      </c>
      <c r="B6" s="27" t="s">
        <v>46</v>
      </c>
      <c r="C6" s="27"/>
      <c r="D6" s="27"/>
      <c r="E6" s="27"/>
      <c r="F6" s="27"/>
      <c r="G6" s="27"/>
      <c r="H6" s="27"/>
      <c r="I6" s="31"/>
    </row>
    <row r="7" spans="1:9" ht="15" thickBot="1" x14ac:dyDescent="0.35">
      <c r="A7" s="9">
        <f>INDEX('Point Grid'!$C$8:$I$35,MATCH($A$1,'Point Grid'!$A$8:$A$35,0),MATCH(A6,'Point Grid'!$C$7:$I$7,0))</f>
        <v>0.25</v>
      </c>
      <c r="B7" s="27"/>
      <c r="C7" s="27"/>
      <c r="D7" s="27"/>
      <c r="E7" s="27"/>
      <c r="F7" s="27"/>
      <c r="G7" s="27"/>
      <c r="H7" s="27"/>
      <c r="I7" s="31"/>
    </row>
    <row r="8" spans="1:9" ht="15" thickBot="1" x14ac:dyDescent="0.35">
      <c r="A8" s="5"/>
      <c r="B8" s="27"/>
      <c r="C8" s="27"/>
      <c r="D8" s="27"/>
      <c r="E8" s="27"/>
      <c r="F8" s="27"/>
      <c r="G8" s="27"/>
      <c r="H8" s="27"/>
      <c r="I8" s="31"/>
    </row>
    <row r="9" spans="1:9" x14ac:dyDescent="0.3">
      <c r="A9" s="30"/>
      <c r="B9" s="27"/>
      <c r="C9" s="27"/>
      <c r="D9" s="27"/>
      <c r="E9" s="27"/>
      <c r="F9" s="27"/>
      <c r="G9" s="27"/>
      <c r="H9" s="27"/>
      <c r="I9" s="31"/>
    </row>
    <row r="10" spans="1:9" x14ac:dyDescent="0.3">
      <c r="A10" s="35" t="s">
        <v>3</v>
      </c>
      <c r="B10" s="27" t="s">
        <v>47</v>
      </c>
      <c r="C10" s="27"/>
      <c r="D10" s="27"/>
      <c r="E10" s="27"/>
      <c r="F10" s="27"/>
      <c r="G10" s="27"/>
      <c r="H10" s="27"/>
      <c r="I10" s="31"/>
    </row>
    <row r="11" spans="1:9" ht="15" thickBot="1" x14ac:dyDescent="0.35">
      <c r="A11" s="9">
        <f>INDEX('Point Grid'!$C$8:$I$35,MATCH($A$1,'Point Grid'!$A$8:$A$35,0),MATCH(A10,'Point Grid'!$C$7:$I$7,0))</f>
        <v>1</v>
      </c>
      <c r="B11" s="27"/>
      <c r="C11" s="27"/>
      <c r="D11" s="27"/>
      <c r="E11" s="27"/>
      <c r="F11" s="27"/>
      <c r="G11" s="27"/>
      <c r="H11" s="27"/>
      <c r="I11" s="31"/>
    </row>
    <row r="12" spans="1:9" ht="15" thickBot="1" x14ac:dyDescent="0.35">
      <c r="A12" s="5"/>
      <c r="B12" s="27"/>
      <c r="C12" s="27"/>
      <c r="D12" s="27"/>
      <c r="E12" s="27"/>
      <c r="F12" s="27"/>
      <c r="G12" s="27"/>
      <c r="H12" s="27"/>
      <c r="I12" s="31"/>
    </row>
    <row r="13" spans="1:9" x14ac:dyDescent="0.3">
      <c r="A13" s="30"/>
      <c r="B13" s="27"/>
      <c r="C13" s="27"/>
      <c r="D13" s="27"/>
      <c r="E13" s="27"/>
      <c r="F13" s="27"/>
      <c r="G13" s="27"/>
      <c r="H13" s="27"/>
      <c r="I13" s="31"/>
    </row>
    <row r="14" spans="1:9" x14ac:dyDescent="0.3">
      <c r="A14" s="35" t="s">
        <v>4</v>
      </c>
      <c r="B14" s="27" t="s">
        <v>48</v>
      </c>
      <c r="C14" s="27"/>
      <c r="D14" s="27"/>
      <c r="E14" s="27"/>
      <c r="F14" s="27"/>
      <c r="G14" s="27"/>
      <c r="H14" s="27"/>
      <c r="I14" s="31"/>
    </row>
    <row r="15" spans="1:9" ht="15" thickBot="1" x14ac:dyDescent="0.35">
      <c r="A15" s="9">
        <f>INDEX('Point Grid'!$C$8:$I$35,MATCH($A$1,'Point Grid'!$A$8:$A$35,0),MATCH(A14,'Point Grid'!$C$7:$I$7,0))</f>
        <v>1</v>
      </c>
      <c r="B15" s="27" t="s">
        <v>49</v>
      </c>
      <c r="C15" s="27"/>
      <c r="D15" s="27"/>
      <c r="E15" s="27"/>
      <c r="F15" s="27"/>
      <c r="G15" s="27"/>
      <c r="H15" s="27"/>
      <c r="I15" s="31"/>
    </row>
    <row r="16" spans="1:9" ht="15" thickBot="1" x14ac:dyDescent="0.35">
      <c r="A16" s="5"/>
      <c r="B16" s="27"/>
      <c r="C16" s="27"/>
      <c r="D16" s="27"/>
      <c r="E16" s="27"/>
      <c r="F16" s="27"/>
      <c r="G16" s="27"/>
      <c r="H16" s="27"/>
      <c r="I16" s="31"/>
    </row>
    <row r="17" spans="1:9" x14ac:dyDescent="0.3">
      <c r="A17" s="30"/>
      <c r="B17" s="27"/>
      <c r="C17" s="27"/>
      <c r="D17" s="27"/>
      <c r="E17" s="27"/>
      <c r="F17" s="27"/>
      <c r="G17" s="27"/>
      <c r="H17" s="27"/>
      <c r="I17" s="31"/>
    </row>
    <row r="18" spans="1:9" x14ac:dyDescent="0.3">
      <c r="A18" s="35" t="s">
        <v>5</v>
      </c>
      <c r="B18" s="27" t="s">
        <v>330</v>
      </c>
      <c r="C18" s="27"/>
      <c r="D18" s="27"/>
      <c r="E18" s="27"/>
      <c r="F18" s="27"/>
      <c r="G18" s="27"/>
      <c r="H18" s="27"/>
      <c r="I18" s="31"/>
    </row>
    <row r="19" spans="1:9" ht="15" thickBot="1" x14ac:dyDescent="0.35">
      <c r="A19" s="9">
        <f>INDEX('Point Grid'!$C$8:$I$35,MATCH($A$1,'Point Grid'!$A$8:$A$35,0),MATCH(A18,'Point Grid'!$C$7:$I$7,0))</f>
        <v>0.5</v>
      </c>
      <c r="B19" s="27" t="s">
        <v>50</v>
      </c>
      <c r="C19" s="27"/>
      <c r="D19" s="27"/>
      <c r="E19" s="27"/>
      <c r="F19" s="27"/>
      <c r="G19" s="27"/>
      <c r="H19" s="27"/>
      <c r="I19" s="31"/>
    </row>
    <row r="20" spans="1:9" ht="15" thickBot="1" x14ac:dyDescent="0.35">
      <c r="A20" s="5"/>
      <c r="B20" s="27"/>
      <c r="C20" s="27"/>
      <c r="D20" s="27"/>
      <c r="E20" s="27"/>
      <c r="F20" s="27"/>
      <c r="G20" s="27"/>
      <c r="H20" s="27"/>
      <c r="I20" s="31"/>
    </row>
    <row r="21" spans="1:9" x14ac:dyDescent="0.3">
      <c r="A21" s="30"/>
      <c r="B21" s="61" t="s">
        <v>51</v>
      </c>
      <c r="C21" s="55" t="s">
        <v>54</v>
      </c>
      <c r="D21" s="54" t="s">
        <v>55</v>
      </c>
      <c r="E21" s="27"/>
      <c r="F21" s="27"/>
      <c r="G21" s="27"/>
      <c r="H21" s="27"/>
      <c r="I21" s="31"/>
    </row>
    <row r="22" spans="1:9" x14ac:dyDescent="0.3">
      <c r="A22" s="30"/>
      <c r="B22" s="62" t="s">
        <v>52</v>
      </c>
      <c r="C22" s="40">
        <v>100</v>
      </c>
      <c r="D22" s="64">
        <v>900</v>
      </c>
      <c r="E22" s="27"/>
      <c r="F22" s="27"/>
      <c r="G22" s="27"/>
      <c r="H22" s="27"/>
      <c r="I22" s="31"/>
    </row>
    <row r="23" spans="1:9" x14ac:dyDescent="0.3">
      <c r="A23" s="30"/>
      <c r="B23" s="63" t="s">
        <v>53</v>
      </c>
      <c r="C23" s="65">
        <v>2000</v>
      </c>
      <c r="D23" s="66">
        <v>15000</v>
      </c>
      <c r="E23" s="27"/>
      <c r="F23" s="27"/>
      <c r="G23" s="27"/>
      <c r="H23" s="27"/>
      <c r="I23" s="31"/>
    </row>
    <row r="24" spans="1:9" ht="15" thickBot="1" x14ac:dyDescent="0.35">
      <c r="A24" s="32"/>
      <c r="B24" s="33"/>
      <c r="C24" s="33"/>
      <c r="D24" s="33"/>
      <c r="E24" s="33"/>
      <c r="F24" s="33"/>
      <c r="G24" s="33"/>
      <c r="H24" s="33"/>
      <c r="I24" s="34"/>
    </row>
  </sheetData>
  <mergeCells count="1">
    <mergeCell ref="H1:I1"/>
  </mergeCells>
  <conditionalFormatting sqref="B1">
    <cfRule type="cellIs" dxfId="65" priority="1" operator="equal">
      <formula>"Incomplete"</formula>
    </cfRule>
    <cfRule type="cellIs" dxfId="64" priority="2" operator="equal">
      <formula>"Flag for Review"</formula>
    </cfRule>
    <cfRule type="cellIs" dxfId="63" priority="3" operator="equal">
      <formula>"Finished"</formula>
    </cfRule>
  </conditionalFormatting>
  <dataValidations count="1">
    <dataValidation type="list" allowBlank="1" showInputMessage="1" showErrorMessage="1" sqref="B1" xr:uid="{00000000-0002-0000-0800-000000000000}">
      <formula1>"Finished, Flag for Review, Incomplete"</formula1>
    </dataValidation>
  </dataValidations>
  <hyperlinks>
    <hyperlink ref="H1" location="'Point Grid'!A8" display="Return to Point Grid" xr:uid="{00000000-0004-0000-0800-000000000000}"/>
    <hyperlink ref="H1:I1" location="'Point Grid'!A1" display="Return to Point Grid" xr:uid="{00000000-0004-0000-08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Instructions</vt:lpstr>
      <vt:lpstr>Point Grid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Graham Gersdorff</cp:lastModifiedBy>
  <dcterms:created xsi:type="dcterms:W3CDTF">2020-12-22T11:57:29Z</dcterms:created>
  <dcterms:modified xsi:type="dcterms:W3CDTF">2025-08-23T22:13:48Z</dcterms:modified>
</cp:coreProperties>
</file>