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practice exams\"/>
    </mc:Choice>
  </mc:AlternateContent>
  <bookViews>
    <workbookView xWindow="0" yWindow="0" windowWidth="28800" windowHeight="12000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26" r:id="rId28"/>
    <sheet name="27" sheetId="25" r:id="rId29"/>
    <sheet name="28" sheetId="24" r:id="rId30"/>
    <sheet name="29" sheetId="33" r:id="rId31"/>
    <sheet name="30" sheetId="32" r:id="rId3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N34" i="1"/>
  <c r="O34" i="1"/>
  <c r="P34" i="1"/>
  <c r="M16" i="1"/>
  <c r="N16" i="1"/>
  <c r="N26" i="1" l="1"/>
  <c r="M26" i="1"/>
  <c r="M21" i="1"/>
  <c r="O37" i="1" l="1"/>
  <c r="N37" i="1"/>
  <c r="P33" i="1"/>
  <c r="O33" i="1"/>
  <c r="O32" i="1"/>
  <c r="N32" i="1"/>
  <c r="O31" i="1"/>
  <c r="O29" i="1"/>
  <c r="O28" i="1"/>
  <c r="R27" i="1"/>
  <c r="Q27" i="1"/>
  <c r="O25" i="1"/>
  <c r="N25" i="1"/>
  <c r="M27" i="1"/>
  <c r="M28" i="1"/>
  <c r="M29" i="1"/>
  <c r="M30" i="1"/>
  <c r="M31" i="1"/>
  <c r="M32" i="1"/>
  <c r="M33" i="1"/>
  <c r="M35" i="1"/>
  <c r="M36" i="1"/>
  <c r="M37" i="1"/>
  <c r="O24" i="1"/>
  <c r="O21" i="1"/>
  <c r="N21" i="1"/>
  <c r="N20" i="1"/>
  <c r="M14" i="1"/>
  <c r="P13" i="1"/>
  <c r="O13" i="1"/>
  <c r="O12" i="1"/>
  <c r="P12" i="1"/>
  <c r="A26" i="25"/>
  <c r="A15" i="32"/>
  <c r="A11" i="32"/>
  <c r="A7" i="32"/>
  <c r="A19" i="26"/>
  <c r="A15" i="26"/>
  <c r="A38" i="27"/>
  <c r="A34" i="27"/>
  <c r="A30" i="27"/>
  <c r="A55" i="28"/>
  <c r="A16" i="30"/>
  <c r="A15" i="23"/>
  <c r="A45" i="22"/>
  <c r="A41" i="22"/>
  <c r="A16" i="21"/>
  <c r="A12" i="21"/>
  <c r="A33" i="20"/>
  <c r="A29" i="20"/>
  <c r="A25" i="20"/>
  <c r="A15" i="54"/>
  <c r="J13" i="35"/>
  <c r="J17" i="35" s="1"/>
  <c r="I13" i="35"/>
  <c r="I17" i="35" s="1"/>
  <c r="A15" i="37" l="1"/>
  <c r="A21" i="38"/>
  <c r="A17" i="38"/>
  <c r="A19" i="51"/>
  <c r="A15" i="51"/>
  <c r="A11" i="51"/>
  <c r="A7" i="51"/>
  <c r="A19" i="52"/>
  <c r="A15" i="52"/>
  <c r="N36" i="1" l="1"/>
  <c r="N33" i="1"/>
  <c r="N31" i="1"/>
  <c r="N29" i="1"/>
  <c r="N28" i="1"/>
  <c r="P27" i="1"/>
  <c r="O27" i="1"/>
  <c r="N27" i="1"/>
  <c r="M25" i="1"/>
  <c r="N24" i="1"/>
  <c r="M24" i="1"/>
  <c r="M23" i="1"/>
  <c r="M22" i="1"/>
  <c r="M20" i="1"/>
  <c r="O19" i="1"/>
  <c r="N19" i="1"/>
  <c r="M19" i="1"/>
  <c r="N18" i="1"/>
  <c r="M18" i="1"/>
  <c r="M17" i="1"/>
  <c r="N15" i="1"/>
  <c r="M15" i="1"/>
  <c r="N13" i="1"/>
  <c r="M13" i="1"/>
  <c r="N12" i="1"/>
  <c r="M12" i="1"/>
  <c r="N11" i="1"/>
  <c r="M11" i="1"/>
  <c r="N10" i="1"/>
  <c r="M10" i="1"/>
  <c r="N9" i="1"/>
  <c r="M9" i="1"/>
  <c r="O8" i="1"/>
  <c r="N8" i="1"/>
  <c r="M8" i="1"/>
  <c r="A11" i="33" l="1"/>
  <c r="A7" i="33"/>
  <c r="A22" i="25"/>
  <c r="A18" i="25"/>
  <c r="A14" i="25"/>
  <c r="A11" i="26"/>
  <c r="A7" i="26"/>
  <c r="A48" i="28"/>
  <c r="A41" i="28"/>
  <c r="A12" i="30" l="1"/>
  <c r="A8" i="30"/>
  <c r="A11" i="23"/>
  <c r="A7" i="23"/>
  <c r="A37" i="22"/>
  <c r="A33" i="22"/>
  <c r="A29" i="22"/>
  <c r="A25" i="22"/>
  <c r="A11" i="54"/>
  <c r="A7" i="54"/>
  <c r="A11" i="37"/>
  <c r="A7" i="37"/>
  <c r="A17" i="39"/>
  <c r="A11" i="39"/>
  <c r="A7" i="39"/>
  <c r="A13" i="40"/>
  <c r="A7" i="40"/>
  <c r="A11" i="42"/>
  <c r="A7" i="42"/>
  <c r="A13" i="49"/>
  <c r="A7" i="49"/>
  <c r="A11" i="52"/>
  <c r="A7" i="52"/>
  <c r="A19" i="53"/>
  <c r="A15" i="53"/>
  <c r="A11" i="5"/>
  <c r="A7" i="5"/>
  <c r="A11" i="4"/>
  <c r="A7" i="4"/>
  <c r="A15" i="2"/>
  <c r="A11" i="2"/>
  <c r="A7" i="2"/>
  <c r="B37" i="1" l="1"/>
  <c r="A4" i="32" s="1"/>
  <c r="B36" i="1"/>
  <c r="A4" i="33" s="1"/>
  <c r="B35" i="1"/>
  <c r="A4" i="24" s="1"/>
  <c r="B34" i="1"/>
  <c r="A4" i="25" s="1"/>
  <c r="B33" i="1"/>
  <c r="A4" i="26" s="1"/>
  <c r="B32" i="1"/>
  <c r="A4" i="27" s="1"/>
  <c r="B31" i="1"/>
  <c r="A4" i="28" s="1"/>
  <c r="B30" i="1"/>
  <c r="A4" i="29" s="1"/>
  <c r="B29" i="1"/>
  <c r="A4" i="30" s="1"/>
  <c r="B28" i="1"/>
  <c r="A4" i="23" s="1"/>
  <c r="B27" i="1"/>
  <c r="A4" i="22" s="1"/>
  <c r="B26" i="1"/>
  <c r="A4" i="21" s="1"/>
  <c r="B25" i="1"/>
  <c r="A4" i="20" s="1"/>
  <c r="B24" i="1"/>
  <c r="A4" i="54" s="1"/>
  <c r="B23" i="1"/>
  <c r="A4" i="35" s="1"/>
  <c r="B22" i="1"/>
  <c r="A4" i="36" s="1"/>
  <c r="B21" i="1"/>
  <c r="A4" i="37" s="1"/>
  <c r="B20" i="1"/>
  <c r="A4" i="38" s="1"/>
  <c r="B19" i="1"/>
  <c r="A4" i="39" s="1"/>
  <c r="B18" i="1"/>
  <c r="A4" i="40" s="1"/>
  <c r="B17" i="1"/>
  <c r="A4" i="41" s="1"/>
  <c r="B16" i="1"/>
  <c r="A4" i="42" s="1"/>
  <c r="B15" i="1"/>
  <c r="A4" i="49" s="1"/>
  <c r="B14" i="1"/>
  <c r="A4" i="50" s="1"/>
  <c r="B13" i="1"/>
  <c r="A4" i="51" s="1"/>
  <c r="B12" i="1"/>
  <c r="A4" i="52" s="1"/>
  <c r="B11" i="1"/>
  <c r="A4" i="53" s="1"/>
  <c r="L26" i="1" l="1"/>
  <c r="L37" i="1"/>
  <c r="L36" i="1"/>
  <c r="L35" i="1"/>
  <c r="L34" i="1"/>
  <c r="L33" i="1"/>
  <c r="L32" i="1"/>
  <c r="L31" i="1"/>
  <c r="L30" i="1"/>
  <c r="L29" i="1"/>
  <c r="L28" i="1"/>
  <c r="L27" i="1"/>
  <c r="J27" i="1"/>
  <c r="J30" i="1"/>
  <c r="J34" i="1"/>
  <c r="J9" i="1"/>
  <c r="J24" i="1"/>
  <c r="J35" i="1"/>
  <c r="J20" i="1"/>
  <c r="J28" i="1"/>
  <c r="J17" i="1"/>
  <c r="J29" i="1"/>
  <c r="J33" i="1"/>
  <c r="J26" i="1"/>
  <c r="J18" i="1"/>
  <c r="J25" i="1"/>
  <c r="J22" i="1"/>
  <c r="J16" i="1"/>
  <c r="J32" i="1"/>
  <c r="J37" i="1"/>
  <c r="J11" i="1"/>
  <c r="J10" i="1"/>
  <c r="J14" i="1"/>
  <c r="J15" i="1"/>
  <c r="J31" i="1"/>
  <c r="J21" i="1"/>
  <c r="J19" i="1"/>
  <c r="J13" i="1"/>
  <c r="J36" i="1"/>
  <c r="J23" i="1"/>
  <c r="J12" i="1"/>
  <c r="M2" i="1" l="1" a="1"/>
  <c r="M2" i="1" s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B9" i="1"/>
  <c r="A4" i="4" s="1"/>
  <c r="B10" i="1"/>
  <c r="A4" i="5" s="1"/>
  <c r="B8" i="1"/>
  <c r="J8" i="1"/>
  <c r="M3" i="1" l="1"/>
  <c r="P2" i="1"/>
  <c r="A4" i="2"/>
</calcChain>
</file>

<file path=xl/sharedStrings.xml><?xml version="1.0" encoding="utf-8"?>
<sst xmlns="http://schemas.openxmlformats.org/spreadsheetml/2006/main" count="657" uniqueCount="444">
  <si>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</si>
  <si>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</si>
  <si>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</si>
  <si>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</si>
  <si>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</si>
  <si>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</si>
  <si>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</si>
  <si>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</si>
  <si>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</si>
  <si>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</si>
  <si>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</si>
  <si>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</si>
  <si>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</si>
  <si>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</si>
  <si>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</si>
  <si>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</si>
  <si>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</si>
  <si>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</si>
  <si>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</si>
  <si>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</si>
  <si>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</si>
  <si>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</si>
  <si>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</si>
  <si>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</si>
  <si>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</si>
  <si>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</si>
  <si>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</si>
  <si>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</si>
  <si>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</si>
  <si>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</si>
  <si>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Return to Point Grid</t>
  </si>
  <si>
    <t>Pts Achieved</t>
  </si>
  <si>
    <t>Pts Available</t>
  </si>
  <si>
    <t>Total</t>
  </si>
  <si>
    <t>?</t>
  </si>
  <si>
    <t>% Cumulative Paid</t>
  </si>
  <si>
    <t>Recoverable from reinsurers</t>
  </si>
  <si>
    <t>Unearned premium</t>
  </si>
  <si>
    <t>Unpaid claims and adjustment expenses</t>
  </si>
  <si>
    <t>Total Liabilities</t>
  </si>
  <si>
    <t>Net Investment Income</t>
  </si>
  <si>
    <t>Total Income Taxes</t>
  </si>
  <si>
    <t>($000s).</t>
  </si>
  <si>
    <t>Year 1</t>
  </si>
  <si>
    <t>Year 2</t>
  </si>
  <si>
    <t>Year 3</t>
  </si>
  <si>
    <t xml:space="preserve">     i.     Return on revenue</t>
  </si>
  <si>
    <t>The following information is available for a property and casualty insurance company as at</t>
  </si>
  <si>
    <t>Capital Available</t>
  </si>
  <si>
    <t>Identify three insurance contract matters under provincial legislation.</t>
  </si>
  <si>
    <t>Identify three insurance transaction matters under provincial legislation.</t>
  </si>
  <si>
    <t>The federal government is studying the possibility of replacing all private and provincial</t>
  </si>
  <si>
    <t>automobile insurers by a single crown corporation. Evaluate the viability of this proposition.</t>
  </si>
  <si>
    <t>As a result of the decision made by the Judicial Committee of the Privy Council on the</t>
  </si>
  <si>
    <t>Briefly describe four aspects considered by Canada's Minister of Finance in determining</t>
  </si>
  <si>
    <t>whether letters patents should be issued for the incorporation of an insurance company.</t>
  </si>
  <si>
    <t>1910 Federal Insurance Act, describe the two ways in which a domestic Canadian</t>
  </si>
  <si>
    <t>insurance company can operate in more than one province.</t>
  </si>
  <si>
    <t>Briefly describe four rate regulatory approaches used in Canada. For each approach,</t>
  </si>
  <si>
    <t>identify a province where it is used.</t>
  </si>
  <si>
    <t>Briefly describe two advantages of the flex rating regulatory approach.</t>
  </si>
  <si>
    <t>A Transportation Network Company (TNC) driver in Alberta was in an accident.  The TNC</t>
  </si>
  <si>
    <t>is insured under a Standard Policy Form 9 (SPF9) with the following features:</t>
  </si>
  <si>
    <t>The driver incurred a claim of $1,500,000 of TPL and $35,000 of physical damage.</t>
  </si>
  <si>
    <t>Under each of the following situations, identify the insurer(s) to which the driver should</t>
  </si>
  <si>
    <t>report the claim and the amount the SPF9 insurer would pay.</t>
  </si>
  <si>
    <t>The driver has logged onto a TNC network for the purpose of providing transportation</t>
  </si>
  <si>
    <t>services but has not yet accepted a ride request.</t>
  </si>
  <si>
    <t>The driver has accepted a ride request and is en route to pick up passenger(s).</t>
  </si>
  <si>
    <t xml:space="preserve">     •     $5,000,000 Third Party Liability (TPL) limit</t>
  </si>
  <si>
    <t xml:space="preserve">     •     $1,000 deductible on physical coverage</t>
  </si>
  <si>
    <t>Contrast the current automobile insurance injury compensation system in British</t>
  </si>
  <si>
    <t>Columbia with the one in Ontario.</t>
  </si>
  <si>
    <t>Briefly describe two initiatives to address the failings of the current automobile insurance</t>
  </si>
  <si>
    <t>injury compensation system in British Columbia.</t>
  </si>
  <si>
    <t>Briefly describe two concerns with the current automobile insurance injury compensation</t>
  </si>
  <si>
    <t>system in Ontario.</t>
  </si>
  <si>
    <t>Describe a recommendation to address each concern identified in part c. above.</t>
  </si>
  <si>
    <t>Justify whether each of the following situations are permitted by the Ontario regulator.</t>
  </si>
  <si>
    <t>The insurer cancelled the automobile policy of an insured at renewal after learning that</t>
  </si>
  <si>
    <t>the insured is without employment.</t>
  </si>
  <si>
    <t>An insurer declined to renew a policy of automobile insurance based on the individual</t>
  </si>
  <si>
    <t>data of an insured participating in a Usage-Based Insurance program.</t>
  </si>
  <si>
    <t>An insurer used the data of an insured participating in a Usage-Based Insurance program</t>
  </si>
  <si>
    <t>to investigate a suspicious automobile claim.</t>
  </si>
  <si>
    <t>An insurer declined to renew a policy of automobile insurance after the insured was</t>
  </si>
  <si>
    <t>convicted of criminal drunk driving.</t>
  </si>
  <si>
    <t>Fully discuss the requirements when designing a consent request for the use of credit</t>
  </si>
  <si>
    <t>information for personal insurance.</t>
  </si>
  <si>
    <t>In each of the following scenarios, explain a likely outcome for the insurance company and</t>
  </si>
  <si>
    <t>cite any relevant precedent used to support the conclusion drawn.</t>
  </si>
  <si>
    <t>A journalist  is insured by a $500,000 limit professional liability policy with a primary</t>
  </si>
  <si>
    <t>An insurer received notice of a third party claim resulting from pollutants arising out of</t>
  </si>
  <si>
    <t>insurer and a $5.5 million excess professional liability policy from an excess insurer. The</t>
  </si>
  <si>
    <t>journalist is being sued for $4 million for defamation after an article he wrote.  The</t>
  </si>
  <si>
    <t xml:space="preserve"> excess insurer claiming it has a duty to defend.</t>
  </si>
  <si>
    <t>excess insurer is denying the payment of defense costs. The primary insurer sues the</t>
  </si>
  <si>
    <t>an insured fire that occurred at its British Columbia premises where the insured</t>
  </si>
  <si>
    <t>conducted its business.  The insurer is denying the duty to defend, since pollutants are</t>
  </si>
  <si>
    <t>excluded from the policy.  The insured sues the insurer for denying its duty to defend.</t>
  </si>
  <si>
    <t>Explain the need for tort reforms in relation to class action lawsuits.</t>
  </si>
  <si>
    <t>Briefly describe four reforms to jury services that should improve the litigation system.</t>
  </si>
  <si>
    <t>Contrast three elements of the automobile risk sharing pool mechanisms between Ontario and</t>
  </si>
  <si>
    <t>Alberta.</t>
  </si>
  <si>
    <t>For each of the following types of flood insurance programs, briefly describe two</t>
  </si>
  <si>
    <t>advantages and two disadvantages:</t>
  </si>
  <si>
    <t>Briefly describe four variables that increase flood insurance take-up rates.</t>
  </si>
  <si>
    <t xml:space="preserve">     i.     Public and mandatory</t>
  </si>
  <si>
    <t xml:space="preserve">    ii.     Private and voluntary</t>
  </si>
  <si>
    <t>Briefly describe the purpose of probable yield tests.</t>
  </si>
  <si>
    <t>Briefly describe the following two elements incorporated in the final premium rates for</t>
  </si>
  <si>
    <t>Agrilnsurance  programs:</t>
  </si>
  <si>
    <t>Briefly describe the process of self-sustainability assessment in terms of:</t>
  </si>
  <si>
    <t xml:space="preserve">     i.     Reinsurance load</t>
  </si>
  <si>
    <t xml:space="preserve">    ii.     Self-sustainability load</t>
  </si>
  <si>
    <t xml:space="preserve">     i.     Type of simulation</t>
  </si>
  <si>
    <t xml:space="preserve">    ii.     Length of the financial position projection</t>
  </si>
  <si>
    <t xml:space="preserve">   iii.     Two possible adverse scenarios under testing</t>
  </si>
  <si>
    <t xml:space="preserve">    iv.     The criteria of self-sustainability for all scenarios</t>
  </si>
  <si>
    <t>The following information is available for two property and casualty insurance companies</t>
  </si>
  <si>
    <t>operating in Canada as at December 31, 2017.  All amounts are in thousands of dollars</t>
  </si>
  <si>
    <t>Direct Written Premium for</t>
  </si>
  <si>
    <t>Alberta</t>
  </si>
  <si>
    <t>Other</t>
  </si>
  <si>
    <t>PACICC Protected Policies</t>
  </si>
  <si>
    <t>Jurisdictions</t>
  </si>
  <si>
    <t>Company A</t>
  </si>
  <si>
    <t>Company B</t>
  </si>
  <si>
    <t>Total Participating Insurers</t>
  </si>
  <si>
    <t>Identify three main causes of property and casualty insurer insolvency in Canada.</t>
  </si>
  <si>
    <t>Calculate the annual PACICC assessment to be borne by Company A.</t>
  </si>
  <si>
    <t xml:space="preserve">     •     Amount advanced by PACICC to and on behalf of insureds of Company B: 100,000</t>
  </si>
  <si>
    <t xml:space="preserve">     •     Amount recovered by Company B from third parties after liquidation: 50,000</t>
  </si>
  <si>
    <t>Briefly describe two reasons why terrorism risk could be considered uninsurable.</t>
  </si>
  <si>
    <t>Briefly describe the loss-sharing role of the government under the Terrorism Risk</t>
  </si>
  <si>
    <t>Insurance Act (TRIA) for small, medium, and large insured losses.</t>
  </si>
  <si>
    <t>Other than through TRIA, briefly describe two other potential government solutions to</t>
  </si>
  <si>
    <t>insure terrorism risk.</t>
  </si>
  <si>
    <t>December 31, 2017. All amounts are in thousands of dollars ($000s).</t>
  </si>
  <si>
    <t>Direct Unearned Premium</t>
  </si>
  <si>
    <t>Assumed Unearned Premium</t>
  </si>
  <si>
    <t>Ceded Unearned Premium</t>
  </si>
  <si>
    <t>Expected Reinsurance Premium</t>
  </si>
  <si>
    <t>Selected Undiscounted Loss Ratio (% of premium)</t>
  </si>
  <si>
    <t>ULAE</t>
  </si>
  <si>
    <t>Maintenance Expense Ratio (% gross premium)</t>
  </si>
  <si>
    <t>Contingent Commission Rate (% Gross Premium)</t>
  </si>
  <si>
    <t>Premium Liabilities risk factor</t>
  </si>
  <si>
    <t>Margin required for Unpaid Claims</t>
  </si>
  <si>
    <t>Margin required for Catastrophe</t>
  </si>
  <si>
    <t>Margin required for Interest Rate Risk</t>
  </si>
  <si>
    <t>Margin required for Credit Risk</t>
  </si>
  <si>
    <t>Margin required for Operational Risk</t>
  </si>
  <si>
    <t>Long Common Shares Exposure Amount</t>
  </si>
  <si>
    <t>Common shares risk factor</t>
  </si>
  <si>
    <t>Foreign Exchange Risk Factor</t>
  </si>
  <si>
    <t>Discount Rate</t>
  </si>
  <si>
    <t>Foreign Exchange Risk (30.66):</t>
  </si>
  <si>
    <t>Net Long Position</t>
  </si>
  <si>
    <t>US Dollar</t>
  </si>
  <si>
    <t>Euro</t>
  </si>
  <si>
    <t>Reinsruance ceded to unregistered reinsurers (70.60B):</t>
  </si>
  <si>
    <t>Unearned
Premium</t>
  </si>
  <si>
    <t>Outstandng Loss Recoverable</t>
  </si>
  <si>
    <t>Reinsurance Receivable</t>
  </si>
  <si>
    <t>Reinsurance Payable</t>
  </si>
  <si>
    <t>Total Reinsurance Collateral</t>
  </si>
  <si>
    <t>Reinsurer ABC</t>
  </si>
  <si>
    <t>Reinsurer XYZ</t>
  </si>
  <si>
    <t>The cumulative Payment Pattern is as follows:</t>
  </si>
  <si>
    <t>Age(months)</t>
  </si>
  <si>
    <t>Calculate the Minimum Capital Test (MCT) Ratio.</t>
  </si>
  <si>
    <t>Correlation Factor between asset risk margin and insurance risk</t>
  </si>
  <si>
    <t>margin</t>
  </si>
  <si>
    <t>The following information is available for a property and casualty insurance company's</t>
  </si>
  <si>
    <t>P&amp;C-1. All amounts are in thousands of dollars ($000s).</t>
  </si>
  <si>
    <t>Page 20.10 Asset</t>
  </si>
  <si>
    <t>n/a</t>
  </si>
  <si>
    <t>A</t>
  </si>
  <si>
    <t>Total Investments including cash</t>
  </si>
  <si>
    <t>Page 20.20 Liabilities and Equity</t>
  </si>
  <si>
    <t>J</t>
  </si>
  <si>
    <t>B</t>
  </si>
  <si>
    <t>Page 20.30 Statement of Income</t>
  </si>
  <si>
    <t>Net Premium Written</t>
  </si>
  <si>
    <t>Net Premium Earned</t>
  </si>
  <si>
    <t>Gross Claims and Adjustment Expenses</t>
  </si>
  <si>
    <t>C</t>
  </si>
  <si>
    <t>Reinsurer's share of claims and adjustment expenses</t>
  </si>
  <si>
    <t>D</t>
  </si>
  <si>
    <t>Net Claims and Adjustment Expenses</t>
  </si>
  <si>
    <t>E</t>
  </si>
  <si>
    <t>Page 60.41 Net Claims and Adjustment Expenses Run-Off</t>
  </si>
  <si>
    <t>2017 &amp;</t>
  </si>
  <si>
    <t xml:space="preserve"> - Discounted</t>
  </si>
  <si>
    <t>Prior</t>
  </si>
  <si>
    <t>UCAE, end of year</t>
  </si>
  <si>
    <t>IBNR, end of year</t>
  </si>
  <si>
    <t>Paid during year</t>
  </si>
  <si>
    <t>F</t>
  </si>
  <si>
    <t>K</t>
  </si>
  <si>
    <t>Investment Income from UCAE &amp; IBNR</t>
  </si>
  <si>
    <t>G</t>
  </si>
  <si>
    <t>Amount: excess (deficiency)</t>
  </si>
  <si>
    <t>Ratio: excess (deficiency)</t>
  </si>
  <si>
    <t>H</t>
  </si>
  <si>
    <t>Payment Pattern</t>
  </si>
  <si>
    <t>Cumulative Paid Losses</t>
  </si>
  <si>
    <t>Undiscounted Unpaid</t>
  </si>
  <si>
    <t>Accident</t>
  </si>
  <si>
    <t>Development
Month</t>
  </si>
  <si>
    <t>Year</t>
  </si>
  <si>
    <t>Bond Portfolio</t>
  </si>
  <si>
    <t>Rating</t>
  </si>
  <si>
    <t>Classification</t>
  </si>
  <si>
    <t>BV</t>
  </si>
  <si>
    <t>MV</t>
  </si>
  <si>
    <t>Duration</t>
  </si>
  <si>
    <t>Yield</t>
  </si>
  <si>
    <t>Government</t>
  </si>
  <si>
    <t>Held to Maturity</t>
  </si>
  <si>
    <t>AAA</t>
  </si>
  <si>
    <t>Common Shares</t>
  </si>
  <si>
    <t>Calculate A, B, C, D, E, F, G, H, J, and K. (Note that there is no letter I.)</t>
  </si>
  <si>
    <t xml:space="preserve">     •     The company purchases quota share reinsurance. The percentage retained by the</t>
  </si>
  <si>
    <r>
      <t xml:space="preserve">            </t>
    </r>
    <r>
      <rPr>
        <sz val="12"/>
        <color rgb="FF4F4F52"/>
        <rFont val="Calibri"/>
        <family val="2"/>
        <scheme val="minor"/>
      </rPr>
      <t>company is 60%.</t>
    </r>
  </si>
  <si>
    <t xml:space="preserve">     •     Claims development margin for adverse deviation (MfAD): 15%</t>
  </si>
  <si>
    <t xml:space="preserve">     •     Reinsurance recovery MfAD: 2%</t>
  </si>
  <si>
    <t xml:space="preserve">     •     Investment return MfAD: 0.75%</t>
  </si>
  <si>
    <r>
      <rPr>
        <sz val="12"/>
        <color rgb="FF4F4F50"/>
        <rFont val="Calibri"/>
        <family val="2"/>
        <scheme val="minor"/>
      </rPr>
      <t>Define Events Not in Data (ENID) and briefly describe the purpose of ENID loading.</t>
    </r>
  </si>
  <si>
    <r>
      <rPr>
        <sz val="12"/>
        <color rgb="FF4F4F50"/>
        <rFont val="Calibri"/>
        <family val="2"/>
        <scheme val="minor"/>
      </rPr>
      <t>Identify three elements to consider when determining an ENID loading.</t>
    </r>
  </si>
  <si>
    <r>
      <rPr>
        <sz val="12"/>
        <color rgb="FF4F4F50"/>
        <rFont val="Calibri"/>
        <family val="2"/>
        <scheme val="minor"/>
      </rPr>
      <t>Briefly describe three reasons why it could be beneficial for an insurer to attempt to</t>
    </r>
  </si>
  <si>
    <r>
      <rPr>
        <sz val="12"/>
        <color rgb="FF4F4F50"/>
        <rFont val="Calibri"/>
        <family val="2"/>
        <scheme val="minor"/>
      </rPr>
      <t>identify ENID.</t>
    </r>
  </si>
  <si>
    <r>
      <rPr>
        <sz val="12"/>
        <color rgb="FF4F4F52"/>
        <rFont val="Calibri"/>
        <family val="2"/>
        <scheme val="minor"/>
      </rPr>
      <t>A property and casualty insurance company is seeking to purchase an excess of loss</t>
    </r>
  </si>
  <si>
    <r>
      <rPr>
        <sz val="12"/>
        <color rgb="FF4F4F52"/>
        <rFont val="Calibri"/>
        <family val="2"/>
        <scheme val="minor"/>
      </rPr>
      <t>reinsurance policy which contains the following features.</t>
    </r>
  </si>
  <si>
    <r>
      <rPr>
        <sz val="12"/>
        <color rgb="FF4F4F52"/>
        <rFont val="Calibri"/>
        <family val="2"/>
        <scheme val="minor"/>
      </rPr>
      <t>Inception Date</t>
    </r>
  </si>
  <si>
    <r>
      <rPr>
        <sz val="12"/>
        <color rgb="FF4F4F52"/>
        <rFont val="Calibri"/>
        <family val="2"/>
        <scheme val="minor"/>
      </rPr>
      <t>Subject Premium</t>
    </r>
  </si>
  <si>
    <r>
      <rPr>
        <sz val="12"/>
        <color rgb="FF4F4F52"/>
        <rFont val="Calibri"/>
        <family val="2"/>
        <scheme val="minor"/>
      </rPr>
      <t>Provisional Reinsurance Rate</t>
    </r>
  </si>
  <si>
    <r>
      <rPr>
        <sz val="12"/>
        <color rgb="FF4F4F52"/>
        <rFont val="Calibri"/>
        <family val="2"/>
        <scheme val="minor"/>
      </rPr>
      <t>14.0%</t>
    </r>
  </si>
  <si>
    <r>
      <rPr>
        <sz val="12"/>
        <color rgb="FF4F4F52"/>
        <rFont val="Calibri"/>
        <family val="2"/>
        <scheme val="minor"/>
      </rPr>
      <t>Provisional Premium</t>
    </r>
  </si>
  <si>
    <r>
      <rPr>
        <sz val="12"/>
        <color rgb="FF4F4F52"/>
        <rFont val="Calibri"/>
        <family val="2"/>
        <scheme val="minor"/>
      </rPr>
      <t>Retention</t>
    </r>
  </si>
  <si>
    <r>
      <rPr>
        <sz val="12"/>
        <color rgb="FF4F4F52"/>
        <rFont val="Calibri"/>
        <family val="2"/>
        <scheme val="minor"/>
      </rPr>
      <t>Limit</t>
    </r>
  </si>
  <si>
    <r>
      <rPr>
        <sz val="12"/>
        <color rgb="FF4F4F52"/>
        <rFont val="Calibri"/>
        <family val="2"/>
        <scheme val="minor"/>
      </rPr>
      <t>Swing Loss Ratio</t>
    </r>
  </si>
  <si>
    <r>
      <rPr>
        <sz val="12"/>
        <color rgb="FF4F4F52"/>
        <rFont val="Calibri"/>
        <family val="2"/>
        <scheme val="minor"/>
      </rPr>
      <t>75.0%</t>
    </r>
  </si>
  <si>
    <r>
      <rPr>
        <sz val="12"/>
        <color rgb="FF4F4F52"/>
        <rFont val="Calibri"/>
        <family val="2"/>
        <scheme val="minor"/>
      </rPr>
      <t>Minimum Rate</t>
    </r>
  </si>
  <si>
    <r>
      <rPr>
        <sz val="12"/>
        <color rgb="FF4F4F52"/>
        <rFont val="Calibri"/>
        <family val="2"/>
        <scheme val="minor"/>
      </rPr>
      <t>8</t>
    </r>
    <r>
      <rPr>
        <sz val="12"/>
        <color rgb="FF6E6E70"/>
        <rFont val="Calibri"/>
        <family val="2"/>
        <scheme val="minor"/>
      </rPr>
      <t>.</t>
    </r>
    <r>
      <rPr>
        <sz val="12"/>
        <color rgb="FF4F4F52"/>
        <rFont val="Calibri"/>
        <family val="2"/>
        <scheme val="minor"/>
      </rPr>
      <t>0%</t>
    </r>
  </si>
  <si>
    <r>
      <rPr>
        <sz val="12"/>
        <color rgb="FF4F4F52"/>
        <rFont val="Calibri"/>
        <family val="2"/>
        <scheme val="minor"/>
      </rPr>
      <t>Maximum Rate</t>
    </r>
  </si>
  <si>
    <r>
      <rPr>
        <sz val="12"/>
        <color rgb="FF4F4F52"/>
        <rFont val="Calibri"/>
        <family val="2"/>
        <scheme val="minor"/>
      </rPr>
      <t>20.0%</t>
    </r>
  </si>
  <si>
    <r>
      <rPr>
        <sz val="12"/>
        <color rgb="FF4F4F52"/>
        <rFont val="Calibri"/>
        <family val="2"/>
        <scheme val="minor"/>
      </rPr>
      <t>Briefly describe the four key principles of risk transfer.</t>
    </r>
  </si>
  <si>
    <r>
      <rPr>
        <sz val="12"/>
        <color rgb="FF4F4F52"/>
        <rFont val="Calibri"/>
        <family val="2"/>
        <scheme val="minor"/>
      </rPr>
      <t>Define "reasonably  self-evident" risk transfer.</t>
    </r>
  </si>
  <si>
    <r>
      <rPr>
        <sz val="12"/>
        <color rgb="FF4F4F52"/>
        <rFont val="Calibri"/>
        <family val="2"/>
        <scheme val="minor"/>
      </rPr>
      <t>Briefly describe three potential risk-limiting features of this contract and two features that</t>
    </r>
  </si>
  <si>
    <r>
      <rPr>
        <sz val="12"/>
        <color rgb="FF4F4F52"/>
        <rFont val="Calibri"/>
        <family val="2"/>
        <scheme val="minor"/>
      </rPr>
      <t>do not limit risk transfer.</t>
    </r>
  </si>
  <si>
    <t>•     The reinsurer's total expenses are 20% of the premium.</t>
  </si>
  <si>
    <t>•     The swing rate payment is due three years after the policy's inception.</t>
  </si>
  <si>
    <t>•     Losses will be paid as they occur.</t>
  </si>
  <si>
    <t>•     The premium is payable in quarterly instalments throughout the first year and is subject</t>
  </si>
  <si>
    <t>•     The policy is automatically commuted after seven years unless the insurance company</t>
  </si>
  <si>
    <t xml:space="preserve">       pays an additional maintenance fee of $175,000.</t>
  </si>
  <si>
    <t xml:space="preserve">       to a 9% premium tax.</t>
  </si>
  <si>
    <r>
      <rPr>
        <sz val="12"/>
        <color rgb="FF4F4F52"/>
        <rFont val="Calibri"/>
        <family val="2"/>
        <scheme val="minor"/>
      </rPr>
      <t>The following Probable Maximum Loss (PML) outputs from an earthquake model are</t>
    </r>
  </si>
  <si>
    <r>
      <rPr>
        <sz val="12"/>
        <color rgb="FF4F4F52"/>
        <rFont val="Calibri"/>
        <family val="2"/>
        <scheme val="minor"/>
      </rPr>
      <t>available as at December 31, 2017. All amounts are in millions of dollars.</t>
    </r>
  </si>
  <si>
    <r>
      <rPr>
        <sz val="12"/>
        <color rgb="FF4F4F52"/>
        <rFont val="Calibri"/>
        <family val="2"/>
        <scheme val="minor"/>
      </rPr>
      <t>100 years</t>
    </r>
  </si>
  <si>
    <r>
      <rPr>
        <sz val="12"/>
        <color rgb="FF4F4F52"/>
        <rFont val="Calibri"/>
        <family val="2"/>
        <scheme val="minor"/>
      </rPr>
      <t>250 years</t>
    </r>
  </si>
  <si>
    <r>
      <rPr>
        <sz val="12"/>
        <color rgb="FF4F4F52"/>
        <rFont val="Calibri"/>
        <family val="2"/>
        <scheme val="minor"/>
      </rPr>
      <t>500 years</t>
    </r>
  </si>
  <si>
    <r>
      <rPr>
        <sz val="12"/>
        <color rgb="FF4F4F52"/>
        <rFont val="Calibri"/>
        <family val="2"/>
        <scheme val="minor"/>
      </rPr>
      <t>Assuming that the company uses the phase-in formula, calculate the MCT Earthquake</t>
    </r>
  </si>
  <si>
    <t>Reserves as at December 31, 2017.</t>
  </si>
  <si>
    <t>Describe four key principles identified by Office of the Superintendent of Financial</t>
  </si>
  <si>
    <t>Institutions (OSFI) to assist insurers in developing prudent approaches to managing</t>
  </si>
  <si>
    <t>earthquake risk.</t>
  </si>
  <si>
    <r>
      <rPr>
        <b/>
        <sz val="12"/>
        <color rgb="FF4F4F52"/>
        <rFont val="Calibri"/>
        <family val="2"/>
        <scheme val="minor"/>
      </rPr>
      <t>Retention Period</t>
    </r>
  </si>
  <si>
    <r>
      <rPr>
        <b/>
        <sz val="12"/>
        <color rgb="FF4F4F52"/>
        <rFont val="Calibri"/>
        <family val="2"/>
        <scheme val="minor"/>
      </rPr>
      <t>Eastern Canada</t>
    </r>
  </si>
  <si>
    <r>
      <rPr>
        <b/>
        <sz val="12"/>
        <color rgb="FF4F4F52"/>
        <rFont val="Calibri"/>
        <family val="2"/>
        <scheme val="minor"/>
      </rPr>
      <t>Western Canada</t>
    </r>
  </si>
  <si>
    <r>
      <rPr>
        <sz val="12"/>
        <color rgb="FF4F4F52"/>
        <rFont val="Calibri"/>
        <family val="2"/>
        <scheme val="minor"/>
      </rPr>
      <t>The following information is available with respect to the Dynamic Capital Adequacy Test</t>
    </r>
  </si>
  <si>
    <r>
      <rPr>
        <sz val="12"/>
        <color rgb="FF4F4F52"/>
        <rFont val="Calibri"/>
        <family val="2"/>
        <scheme val="minor"/>
      </rPr>
      <t>Net Earned Premium</t>
    </r>
  </si>
  <si>
    <r>
      <rPr>
        <sz val="12"/>
        <color rgb="FF4F4F52"/>
        <rFont val="Calibri"/>
        <family val="2"/>
        <scheme val="minor"/>
      </rPr>
      <t>Claims and Expenses</t>
    </r>
  </si>
  <si>
    <r>
      <rPr>
        <sz val="12"/>
        <color rgb="FF4F4F52"/>
        <rFont val="Calibri"/>
        <family val="2"/>
        <scheme val="minor"/>
      </rPr>
      <t>Assets</t>
    </r>
  </si>
  <si>
    <r>
      <rPr>
        <sz val="12"/>
        <color rgb="FF4F4F52"/>
        <rFont val="Calibri"/>
        <family val="2"/>
        <scheme val="minor"/>
      </rPr>
      <t>Liabilities</t>
    </r>
  </si>
  <si>
    <r>
      <rPr>
        <sz val="12"/>
        <color rgb="FF4F4F52"/>
        <rFont val="Calibri"/>
        <family val="2"/>
        <scheme val="minor"/>
      </rPr>
      <t>MCT Ratio</t>
    </r>
  </si>
  <si>
    <r>
      <rPr>
        <sz val="12"/>
        <color rgb="FF4F4F52"/>
        <rFont val="Calibri"/>
        <family val="2"/>
        <scheme val="minor"/>
      </rPr>
      <t>231%</t>
    </r>
  </si>
  <si>
    <r>
      <rPr>
        <sz val="12"/>
        <color rgb="FF4F4F52"/>
        <rFont val="Calibri"/>
        <family val="2"/>
        <scheme val="minor"/>
      </rPr>
      <t>232%</t>
    </r>
  </si>
  <si>
    <r>
      <rPr>
        <sz val="12"/>
        <color rgb="FF4F4F52"/>
        <rFont val="Calibri"/>
        <family val="2"/>
        <scheme val="minor"/>
      </rPr>
      <t>181%</t>
    </r>
  </si>
  <si>
    <r>
      <rPr>
        <sz val="12"/>
        <color rgb="FF4F4F52"/>
        <rFont val="Calibri"/>
        <family val="2"/>
        <scheme val="minor"/>
      </rPr>
      <t>175%</t>
    </r>
  </si>
  <si>
    <r>
      <rPr>
        <sz val="12"/>
        <color rgb="FF4F4F52"/>
        <rFont val="Calibri"/>
        <family val="2"/>
        <scheme val="minor"/>
      </rPr>
      <t>170%</t>
    </r>
  </si>
  <si>
    <r>
      <rPr>
        <sz val="12"/>
        <color rgb="FF4F4F52"/>
        <rFont val="Calibri"/>
        <family val="2"/>
        <scheme val="minor"/>
      </rPr>
      <t>233%</t>
    </r>
  </si>
  <si>
    <r>
      <rPr>
        <sz val="12"/>
        <color rgb="FF4F4F52"/>
        <rFont val="Calibri"/>
        <family val="2"/>
        <scheme val="minor"/>
      </rPr>
      <t>234%</t>
    </r>
  </si>
  <si>
    <r>
      <rPr>
        <sz val="12"/>
        <color rgb="FF4F4F52"/>
        <rFont val="Calibri"/>
        <family val="2"/>
        <scheme val="minor"/>
      </rPr>
      <t>235%</t>
    </r>
  </si>
  <si>
    <r>
      <rPr>
        <sz val="12"/>
        <color rgb="FF4F4F52"/>
        <rFont val="Calibri"/>
        <family val="2"/>
        <scheme val="minor"/>
      </rPr>
      <t>Justify which of the above scenarios is more likely to be a base scenario.</t>
    </r>
  </si>
  <si>
    <r>
      <rPr>
        <sz val="12"/>
        <color rgb="FF4F4F52"/>
        <rFont val="Calibri"/>
        <family val="2"/>
        <scheme val="minor"/>
      </rPr>
      <t>Identify one reason why the base scenario might differ from the company's business plan.</t>
    </r>
  </si>
  <si>
    <r>
      <rPr>
        <sz val="12"/>
        <color rgb="FF4F4F52"/>
        <rFont val="Calibri"/>
        <family val="2"/>
        <scheme val="minor"/>
      </rPr>
      <t>Identify and justify an event which can lead to the results shown in the adverse scenario.</t>
    </r>
  </si>
  <si>
    <r>
      <rPr>
        <sz val="12"/>
        <color rgb="FF4F4F52"/>
        <rFont val="Calibri"/>
        <family val="2"/>
        <scheme val="minor"/>
      </rPr>
      <t>Identify three possible corrective management actions for the adverse scenario identified</t>
    </r>
  </si>
  <si>
    <r>
      <rPr>
        <sz val="12"/>
        <color rgb="FF4F4F52"/>
        <rFont val="Calibri"/>
        <family val="2"/>
        <scheme val="minor"/>
      </rPr>
      <t>in part c. above.</t>
    </r>
  </si>
  <si>
    <r>
      <rPr>
        <sz val="12"/>
        <color rgb="FF4F4F52"/>
        <rFont val="Calibri"/>
        <family val="2"/>
        <scheme val="minor"/>
      </rPr>
      <t>Briefly describe two considerations for the Appointed Actuary (AA) when selecting the</t>
    </r>
  </si>
  <si>
    <r>
      <rPr>
        <sz val="12"/>
        <color rgb="FF4F4F52"/>
        <rFont val="Calibri"/>
        <family val="2"/>
        <scheme val="minor"/>
      </rPr>
      <t>standard of materiality for the DCAT analysis.</t>
    </r>
  </si>
  <si>
    <r>
      <rPr>
        <sz val="12"/>
        <color rgb="FF4F4F52"/>
        <rFont val="Calibri"/>
        <family val="2"/>
        <scheme val="minor"/>
      </rPr>
      <t>Briefly describe two requirements for the insurer's financial condition to be satisfactory.</t>
    </r>
  </si>
  <si>
    <t>Actual</t>
  </si>
  <si>
    <r>
      <rPr>
        <b/>
        <sz val="12"/>
        <color rgb="FF4F4F52"/>
        <rFont val="Calibri"/>
        <family val="2"/>
        <scheme val="minor"/>
      </rPr>
      <t>Scenario 1</t>
    </r>
  </si>
  <si>
    <r>
      <rPr>
        <b/>
        <sz val="12"/>
        <color rgb="FF4F4F52"/>
        <rFont val="Calibri"/>
        <family val="2"/>
        <scheme val="minor"/>
      </rPr>
      <t>Projected</t>
    </r>
  </si>
  <si>
    <r>
      <rPr>
        <b/>
        <sz val="12"/>
        <color rgb="FF4F4F52"/>
        <rFont val="Calibri"/>
        <family val="2"/>
        <scheme val="minor"/>
      </rPr>
      <t>Scenario 2</t>
    </r>
  </si>
  <si>
    <t>(DCAT) projections of a Canadian property and casualty insurance company.  All amounts</t>
  </si>
  <si>
    <t>are in thousands of dollars ($000s).</t>
  </si>
  <si>
    <t>Describe the reason for the capital required for future premium risk being higher under</t>
  </si>
  <si>
    <t>the A.M. Best approach than the MCT calculation.</t>
  </si>
  <si>
    <t>Identify two company characteristics that would generate a low BCAR value.</t>
  </si>
  <si>
    <r>
      <rPr>
        <sz val="12"/>
        <color rgb="FF4B4B4D"/>
        <rFont val="Calibri"/>
        <family val="2"/>
        <scheme val="minor"/>
      </rPr>
      <t>Identify one similarity and one difference between the covariance adjustment in the A.M.</t>
    </r>
  </si>
  <si>
    <r>
      <rPr>
        <sz val="12"/>
        <color rgb="FF4B4B4D"/>
        <rFont val="Calibri"/>
        <family val="2"/>
        <scheme val="minor"/>
      </rPr>
      <t>Best BCAR and the diversification credit in the MCT calculation.</t>
    </r>
  </si>
  <si>
    <t>A property and casualty insurance company has recently started writing an overland flood</t>
  </si>
  <si>
    <t>Explain how stress testing can be a key risk management tool for the insurance</t>
  </si>
  <si>
    <t>company's flood program.</t>
  </si>
  <si>
    <t>Briefly describe two responsibilities of senior management in a property and casualty</t>
  </si>
  <si>
    <t>insurance company's stress testing program.</t>
  </si>
  <si>
    <t>With respect to a stress testing program:</t>
  </si>
  <si>
    <t xml:space="preserve">     i.     Identify two areas of focus when designing the program.</t>
  </si>
  <si>
    <t xml:space="preserve">    ii.     Briefly describe each area identified in part i. above.</t>
  </si>
  <si>
    <t xml:space="preserve">   iii.     For each area of focus identified in part i. above, provide an example of how it</t>
  </si>
  <si>
    <t xml:space="preserve">             applies to flood insurance.</t>
  </si>
  <si>
    <t>insurance coverage for personal property. The management of the company designs a stress</t>
  </si>
  <si>
    <t>testing program.</t>
  </si>
  <si>
    <t>The AA of a federally regulated property and casualty insurance company is involved in the</t>
  </si>
  <si>
    <t>preparation of the internal and operating capital targets.  Based on an analysis of past</t>
  </si>
  <si>
    <t>variability of the MCT ratio, the AA initially proposes to establish the internal target 40</t>
  </si>
  <si>
    <t>points above the supervisory target capital ratio, resulting in an internal MCT target of 190%.</t>
  </si>
  <si>
    <t xml:space="preserve">The AA then reduces this estimate by 10 points to consider that the parent company could </t>
  </si>
  <si>
    <t>inject capital in case of financial distress, bringing the internal target to 180%.  The AA</t>
  </si>
  <si>
    <t>he believes that this level of capital is sufficient to cover the risks of the insurance company.</t>
  </si>
  <si>
    <t>finally proposes to use an operating target at the same level as the internal target (180%) as</t>
  </si>
  <si>
    <t>Describe four ways in which the AA likely did not follow the appropriate regulatory</t>
  </si>
  <si>
    <t>guidance and briefly describe what the appropriate action would have been in each instance.</t>
  </si>
  <si>
    <t>The following information is available for a property and casualty insurance company. All</t>
  </si>
  <si>
    <t>amounts are in thousands of dollars ($000s).</t>
  </si>
  <si>
    <t>Page 20.10 Assets</t>
  </si>
  <si>
    <t>Recoverable  from Reinsurers</t>
  </si>
  <si>
    <t>Unpaid Claims and Adjustment Expenses</t>
  </si>
  <si>
    <t>Accumulated Other Comprehensive Income</t>
  </si>
  <si>
    <t>Total Equity</t>
  </si>
  <si>
    <t>Ceded Premium Written</t>
  </si>
  <si>
    <t>Ceded Premium Earned</t>
  </si>
  <si>
    <t>Underwriting  Income (Loss)</t>
  </si>
  <si>
    <t>Realized Gains (Losses)</t>
  </si>
  <si>
    <t>Other Revenue and Expenses</t>
  </si>
  <si>
    <t>Page 30.61 MCT Ratio</t>
  </si>
  <si>
    <t>Total Capital Available</t>
  </si>
  <si>
    <t>Total Capital Required at Target</t>
  </si>
  <si>
    <t>Net Paid Losses</t>
  </si>
  <si>
    <t>The company has established its internal MCT target at 220%.  The company does not pay</t>
  </si>
  <si>
    <t>any dividend in 2017.</t>
  </si>
  <si>
    <t>Calculate the following:</t>
  </si>
  <si>
    <t>Calculate each of the following key financial indicators as of December 31, 2017:</t>
  </si>
  <si>
    <t>Using the information provided and the ratios calculated in parts a. and b. above,</t>
  </si>
  <si>
    <t>comment on the financial health of the company as at December 31, 2017.</t>
  </si>
  <si>
    <t xml:space="preserve">     i.     Net income (loss) for fiscal year 2017</t>
  </si>
  <si>
    <t xml:space="preserve">    ii.     Total equity as of December 31, 2017</t>
  </si>
  <si>
    <t xml:space="preserve">   iii.     MCT ratio as of December 31, 2017</t>
  </si>
  <si>
    <t xml:space="preserve">   iv.     Net unpaid claims and adjustment</t>
  </si>
  <si>
    <t xml:space="preserve">    ii.     Return on equity</t>
  </si>
  <si>
    <t>From other pages</t>
  </si>
  <si>
    <t xml:space="preserve">     Unearned Premiums</t>
  </si>
  <si>
    <t xml:space="preserve">     Unpaid Claims and Adjustment Expenses</t>
  </si>
  <si>
    <t xml:space="preserve">   iii.     Net loss reserves to equity</t>
  </si>
  <si>
    <t xml:space="preserve">   iv.     Overall net leverage</t>
  </si>
  <si>
    <r>
      <rPr>
        <sz val="12"/>
        <color rgb="FF505052"/>
        <rFont val="Calibri"/>
        <family val="2"/>
        <scheme val="minor"/>
      </rPr>
      <t xml:space="preserve">The following information is available for a property and casualty insurance company </t>
    </r>
    <r>
      <rPr>
        <sz val="12"/>
        <color rgb="FF6B6B6E"/>
        <rFont val="Calibri"/>
        <family val="2"/>
        <scheme val="minor"/>
      </rPr>
      <t>'</t>
    </r>
    <r>
      <rPr>
        <sz val="12"/>
        <color rgb="FF505052"/>
        <rFont val="Calibri"/>
        <family val="2"/>
        <scheme val="minor"/>
      </rPr>
      <t>s</t>
    </r>
  </si>
  <si>
    <r>
      <rPr>
        <sz val="12"/>
        <color rgb="FF505052"/>
        <rFont val="Calibri"/>
        <family val="2"/>
        <scheme val="minor"/>
      </rPr>
      <t>MCT as at December 31</t>
    </r>
    <r>
      <rPr>
        <sz val="12"/>
        <color rgb="FF6B6B6E"/>
        <rFont val="Calibri"/>
        <family val="2"/>
        <scheme val="minor"/>
      </rPr>
      <t xml:space="preserve">, </t>
    </r>
    <r>
      <rPr>
        <sz val="12"/>
        <color rgb="FF505052"/>
        <rFont val="Calibri"/>
        <family val="2"/>
        <scheme val="minor"/>
      </rPr>
      <t>2017. All amounts are in thousands of dollars ($000s).</t>
    </r>
  </si>
  <si>
    <r>
      <rPr>
        <sz val="12"/>
        <color rgb="FF505052"/>
        <rFont val="Calibri"/>
        <family val="2"/>
        <scheme val="minor"/>
      </rPr>
      <t>Total Capital Available</t>
    </r>
  </si>
  <si>
    <r>
      <rPr>
        <sz val="12"/>
        <color rgb="FF505052"/>
        <rFont val="Calibri"/>
        <family val="2"/>
        <scheme val="minor"/>
      </rPr>
      <t>Capital Required at Target:</t>
    </r>
  </si>
  <si>
    <r>
      <rPr>
        <sz val="12"/>
        <color rgb="FF505052"/>
        <rFont val="Calibri"/>
        <family val="2"/>
        <scheme val="minor"/>
      </rPr>
      <t>Insurance Risk</t>
    </r>
  </si>
  <si>
    <r>
      <rPr>
        <sz val="12"/>
        <color rgb="FF505052"/>
        <rFont val="Calibri"/>
        <family val="2"/>
        <scheme val="minor"/>
      </rPr>
      <t>Market Risk</t>
    </r>
  </si>
  <si>
    <r>
      <rPr>
        <sz val="12"/>
        <color rgb="FF505052"/>
        <rFont val="Calibri"/>
        <family val="2"/>
        <scheme val="minor"/>
      </rPr>
      <t>Credit Risk</t>
    </r>
  </si>
  <si>
    <r>
      <rPr>
        <sz val="12"/>
        <color rgb="FF505052"/>
        <rFont val="Calibri"/>
        <family val="2"/>
        <scheme val="minor"/>
      </rPr>
      <t>Personal Property</t>
    </r>
  </si>
  <si>
    <r>
      <rPr>
        <sz val="12"/>
        <color rgb="FF505052"/>
        <rFont val="Calibri"/>
        <family val="2"/>
        <scheme val="minor"/>
      </rPr>
      <t>Risk Factor</t>
    </r>
  </si>
  <si>
    <r>
      <rPr>
        <sz val="12"/>
        <color rgb="FF505052"/>
        <rFont val="Calibri"/>
        <family val="2"/>
        <scheme val="minor"/>
      </rPr>
      <t>2.5%</t>
    </r>
  </si>
  <si>
    <r>
      <rPr>
        <sz val="12"/>
        <color rgb="FF505052"/>
        <rFont val="Calibri"/>
        <family val="2"/>
        <scheme val="minor"/>
      </rPr>
      <t>1.75%</t>
    </r>
  </si>
  <si>
    <r>
      <rPr>
        <sz val="12"/>
        <color rgb="FF505052"/>
        <rFont val="Calibri"/>
        <family val="2"/>
        <scheme val="minor"/>
      </rPr>
      <t>Other information:</t>
    </r>
  </si>
  <si>
    <r>
      <rPr>
        <sz val="12"/>
        <color rgb="FF505052"/>
        <rFont val="Calibri"/>
        <family val="2"/>
        <scheme val="minor"/>
      </rPr>
      <t>Calculate the MCT ratio.</t>
    </r>
  </si>
  <si>
    <r>
      <rPr>
        <sz val="12"/>
        <color rgb="FF505052"/>
        <rFont val="Calibri"/>
        <family val="2"/>
        <scheme val="minor"/>
      </rPr>
      <t>Briefly discuss whether this company would trigger an early warning intervention from</t>
    </r>
  </si>
  <si>
    <r>
      <rPr>
        <sz val="12"/>
        <color rgb="FF505052"/>
        <rFont val="Calibri"/>
        <family val="2"/>
        <scheme val="minor"/>
      </rPr>
      <t>OSFI.</t>
    </r>
  </si>
  <si>
    <r>
      <rPr>
        <sz val="12"/>
        <color rgb="FF505052"/>
        <rFont val="Calibri"/>
        <family val="2"/>
        <scheme val="minor"/>
      </rPr>
      <t>Briefly discuss four ways in which the Own Risk and Solvency Assessment (ORSA) is a</t>
    </r>
  </si>
  <si>
    <r>
      <rPr>
        <sz val="12"/>
        <color rgb="FF505052"/>
        <rFont val="Calibri"/>
        <family val="2"/>
        <scheme val="minor"/>
      </rPr>
      <t>better management tool for the Board of Directors than the MCT.</t>
    </r>
  </si>
  <si>
    <r>
      <t xml:space="preserve">     </t>
    </r>
    <r>
      <rPr>
        <sz val="12"/>
        <color rgb="FF505052"/>
        <rFont val="Calibri"/>
        <family val="2"/>
        <scheme val="minor"/>
      </rPr>
      <t>•     The correlation factor between the asset risk and the insurance risk is 50%.</t>
    </r>
  </si>
  <si>
    <t xml:space="preserve">     •     The growth in gross premium written in the past 12 months is 25% and the risk factor</t>
  </si>
  <si>
    <t xml:space="preserve">     •     The company does not have intra-group pooling arrangements.</t>
  </si>
  <si>
    <t xml:space="preserve">            for premium growth is 2.5%.</t>
  </si>
  <si>
    <t xml:space="preserve">     •     The operational risk cap factor is 30%.</t>
  </si>
  <si>
    <t xml:space="preserve">     •     The risk factors applied to total capital required, before the operational risk margin</t>
  </si>
  <si>
    <t>Ceded</t>
  </si>
  <si>
    <r>
      <rPr>
        <b/>
        <sz val="12"/>
        <color rgb="FF505052"/>
        <rFont val="Calibri"/>
        <family val="2"/>
        <scheme val="minor"/>
      </rPr>
      <t>Direct</t>
    </r>
  </si>
  <si>
    <r>
      <rPr>
        <b/>
        <sz val="12"/>
        <color rgb="FF505052"/>
        <rFont val="Calibri"/>
        <family val="2"/>
        <scheme val="minor"/>
      </rPr>
      <t>Assumed</t>
    </r>
  </si>
  <si>
    <r>
      <rPr>
        <b/>
        <sz val="12"/>
        <color rgb="FF505052"/>
        <rFont val="Calibri"/>
        <family val="2"/>
        <scheme val="minor"/>
      </rPr>
      <t>Premiums Written in the Past 12 Months</t>
    </r>
  </si>
  <si>
    <r>
      <rPr>
        <sz val="12"/>
        <color rgb="FF505052"/>
        <rFont val="Calibri"/>
        <family val="2"/>
        <scheme val="minor"/>
      </rPr>
      <t>Automobile -</t>
    </r>
    <r>
      <rPr>
        <sz val="12"/>
        <color rgb="FF6B6B6E"/>
        <rFont val="Calibri"/>
        <family val="2"/>
        <scheme val="minor"/>
      </rPr>
      <t xml:space="preserve"> </t>
    </r>
    <r>
      <rPr>
        <sz val="12"/>
        <color rgb="FF505052"/>
        <rFont val="Calibri"/>
        <family val="2"/>
        <scheme val="minor"/>
      </rPr>
      <t>Liability and Personal Accident</t>
    </r>
  </si>
  <si>
    <r>
      <rPr>
        <b/>
        <sz val="12"/>
        <color rgb="FF505052"/>
        <rFont val="Calibri"/>
        <family val="2"/>
        <scheme val="minor"/>
      </rPr>
      <t>Minimum Capital Test</t>
    </r>
  </si>
  <si>
    <t xml:space="preserve">            and diversification credit, for the calculation of the operational risk margin is 8.5%.</t>
  </si>
  <si>
    <t>Justify whether each of the following propositions is accurate.</t>
  </si>
  <si>
    <t>MfADs should be the same for premium and claim liabilities.</t>
  </si>
  <si>
    <t>The MCT calculation considers diversification benefits between and within all risk</t>
  </si>
  <si>
    <t>components.</t>
  </si>
  <si>
    <t>Ifthere is a premium deficiency, the booked Deferred Policy Acquisition Expenses</t>
  </si>
  <si>
    <t>(DPAE) must be 0.</t>
  </si>
  <si>
    <t>Flood insurance is not taken into account in the MCT calculation.</t>
  </si>
  <si>
    <t>Describe three ways in which the IFRS 17 accounting standard will affect the valuation of</t>
  </si>
  <si>
    <t>actuarial liabilities starting on January 1, 2021.</t>
  </si>
  <si>
    <t>Define subsequent event according to the Canadian Institute of Actuaries (CIA)</t>
  </si>
  <si>
    <t>Standards of Practice.</t>
  </si>
  <si>
    <t>The AA of a company is valuing policy liabilities as at December 31, 2017. The report</t>
  </si>
  <si>
    <t xml:space="preserve">     i.     30% of the company's gross claims liabilities are ceded to a reinsurer that</t>
  </si>
  <si>
    <t xml:space="preserve">    ii.     The AA receives notice on February 6, 2018 that the previously reported losses</t>
  </si>
  <si>
    <t xml:space="preserve">date is February 12, 2018. For each of the following scenarios, briefly discuss the actions </t>
  </si>
  <si>
    <t>that the AA should take.</t>
  </si>
  <si>
    <t xml:space="preserve">             becomes insolvent on January 15, 2018. The AA is aware of the insolvency on </t>
  </si>
  <si>
    <t xml:space="preserve">             January 24, 2018. The insolvency is due to the gradual deterioration in the</t>
  </si>
  <si>
    <t xml:space="preserve">             reinsurer's financial circumstances.</t>
  </si>
  <si>
    <t xml:space="preserve">             experienced a large change in value due to large loss events. The change in value</t>
  </si>
  <si>
    <t xml:space="preserve">             was recorded in the insurance claims database in mid-January.</t>
  </si>
  <si>
    <r>
      <rPr>
        <sz val="12"/>
        <color rgb="FF4F4F52"/>
        <rFont val="Calibri"/>
        <family val="2"/>
        <scheme val="minor"/>
      </rPr>
      <t>Briefly describe four qualifications for a Fellow of the CIA to act as the AA of a federally</t>
    </r>
  </si>
  <si>
    <r>
      <rPr>
        <sz val="12"/>
        <color rgb="FF4F4F52"/>
        <rFont val="Calibri"/>
        <family val="2"/>
        <scheme val="minor"/>
      </rPr>
      <t>regulated insurance company.</t>
    </r>
  </si>
  <si>
    <r>
      <rPr>
        <sz val="12"/>
        <color rgb="FF4F4F52"/>
        <rFont val="Calibri"/>
        <family val="2"/>
        <scheme val="minor"/>
      </rPr>
      <t>Describe the AA's duty to report to:</t>
    </r>
  </si>
  <si>
    <t xml:space="preserve">     i.     The directors of the insurance company</t>
  </si>
  <si>
    <t xml:space="preserve">    ii.     The officers of the insurance company</t>
  </si>
  <si>
    <r>
      <rPr>
        <sz val="12"/>
        <color rgb="FF4F4F52"/>
        <rFont val="Calibri"/>
        <family val="2"/>
        <scheme val="minor"/>
      </rPr>
      <t>Inthe event of the resignation of an AA, describe the responsibilities of the following:</t>
    </r>
  </si>
  <si>
    <t xml:space="preserve">     i.     The resigning AA</t>
  </si>
  <si>
    <t xml:space="preserve">    ii.     The newly appointed AA</t>
  </si>
  <si>
    <t>A property and casualty insurance company holds the following bonds. All amounts are in</t>
  </si>
  <si>
    <t>thousands of dollars ($000s).  Assume there is no tax impact on the balance sheet.</t>
  </si>
  <si>
    <t>Amortized</t>
  </si>
  <si>
    <t>value at</t>
  </si>
  <si>
    <t xml:space="preserve">Market </t>
  </si>
  <si>
    <t>received in</t>
  </si>
  <si>
    <t>Coupon</t>
  </si>
  <si>
    <t>Bond</t>
  </si>
  <si>
    <t>Held to maturity</t>
  </si>
  <si>
    <t>Available for sale</t>
  </si>
  <si>
    <t>Held for trading</t>
  </si>
  <si>
    <r>
      <rPr>
        <sz val="12"/>
        <color rgb="FF4F4F50"/>
        <rFont val="Calibri"/>
        <family val="2"/>
        <scheme val="minor"/>
      </rPr>
      <t>Calculate the impact of holding these investments on net income and other</t>
    </r>
  </si>
  <si>
    <r>
      <rPr>
        <sz val="12"/>
        <color rgb="FF4F4F50"/>
        <rFont val="Calibri"/>
        <family val="2"/>
        <scheme val="minor"/>
      </rPr>
      <t xml:space="preserve">comprehensive </t>
    </r>
    <r>
      <rPr>
        <sz val="12"/>
        <color rgb="FF5D5D60"/>
        <rFont val="Calibri"/>
        <family val="2"/>
        <scheme val="minor"/>
      </rPr>
      <t xml:space="preserve">income </t>
    </r>
    <r>
      <rPr>
        <sz val="12"/>
        <color rgb="FF4F4F50"/>
        <rFont val="Calibri"/>
        <family val="2"/>
        <scheme val="minor"/>
      </rPr>
      <t>in 2017.</t>
    </r>
  </si>
  <si>
    <r>
      <rPr>
        <sz val="12"/>
        <color rgb="FF4F4F50"/>
        <rFont val="Calibri"/>
        <family val="2"/>
        <scheme val="minor"/>
      </rPr>
      <t>For each bond separately, briefly describe the effect of a market rate increase on the net</t>
    </r>
  </si>
  <si>
    <r>
      <rPr>
        <sz val="12"/>
        <color rgb="FF4F4F50"/>
        <rFont val="Calibri"/>
        <family val="2"/>
        <scheme val="minor"/>
      </rPr>
      <t>income and other comprehensive income related to assets.</t>
    </r>
  </si>
  <si>
    <r>
      <rPr>
        <sz val="12"/>
        <color rgb="FF4F4F50"/>
        <rFont val="Calibri"/>
        <family val="2"/>
        <scheme val="minor"/>
      </rPr>
      <t>Describe one advantage and one disadvantage of categorizing the bond as held-to­</t>
    </r>
  </si>
  <si>
    <r>
      <rPr>
        <sz val="12"/>
        <color rgb="FF4F4F50"/>
        <rFont val="Calibri"/>
        <family val="2"/>
        <scheme val="minor"/>
      </rPr>
      <t>maturity.</t>
    </r>
  </si>
  <si>
    <r>
      <rPr>
        <sz val="12"/>
        <color rgb="FF4F4F50"/>
        <rFont val="Calibri"/>
        <family val="2"/>
        <scheme val="minor"/>
      </rPr>
      <t xml:space="preserve">State the two conditions under </t>
    </r>
    <r>
      <rPr>
        <sz val="12"/>
        <color rgb="FF5D5D60"/>
        <rFont val="Calibri"/>
        <family val="2"/>
        <scheme val="minor"/>
      </rPr>
      <t xml:space="preserve">which </t>
    </r>
    <r>
      <rPr>
        <sz val="12"/>
        <color rgb="FF4F4F50"/>
        <rFont val="Calibri"/>
        <family val="2"/>
        <scheme val="minor"/>
      </rPr>
      <t>OSFI would allow federally licensed insurers to</t>
    </r>
  </si>
  <si>
    <r>
      <rPr>
        <sz val="12"/>
        <color rgb="FF4F4F50"/>
        <rFont val="Calibri"/>
        <family val="2"/>
        <scheme val="minor"/>
      </rPr>
      <t>exercise the Fair Value Option.</t>
    </r>
  </si>
  <si>
    <t>Exam 6C - Fall 2018</t>
  </si>
  <si>
    <t>5(b) is outdated</t>
  </si>
  <si>
    <t>6(bc) is outdated</t>
  </si>
  <si>
    <t>9(ab) is outdated</t>
  </si>
  <si>
    <t>14 is outdated</t>
  </si>
  <si>
    <t>21 is outdated</t>
  </si>
  <si>
    <t>27 is outdated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</si>
</sst>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0.0"/>
    <numFmt numFmtId="168" formatCode="d/m/yyyy;@"/>
    <numFmt numFmtId="169" formatCode="\$#,##0;\$#,##0"/>
    <numFmt numFmtId="170" formatCode="###0;###0"/>
    <numFmt numFmtId="171" formatCode="#,##0;#,##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1F1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sz val="12"/>
      <color rgb="FF4F4F50"/>
      <name val="Calibri"/>
      <family val="2"/>
      <scheme val="minor"/>
    </font>
    <font>
      <sz val="12"/>
      <color rgb="FF4F4F5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6E6E7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4F4F52"/>
      <name val="Calibri"/>
      <family val="2"/>
      <scheme val="minor"/>
    </font>
    <font>
      <sz val="12"/>
      <color rgb="FF4B4B4D"/>
      <name val="Calibri"/>
      <family val="2"/>
      <scheme val="minor"/>
    </font>
    <font>
      <sz val="11"/>
      <color theme="1"/>
      <name val="Calibri"/>
      <family val="2"/>
    </font>
    <font>
      <sz val="12"/>
      <color rgb="FF505052"/>
      <name val="Calibri"/>
      <family val="2"/>
      <scheme val="minor"/>
    </font>
    <font>
      <sz val="12"/>
      <color rgb="FF6B6B6E"/>
      <name val="Calibri"/>
      <family val="2"/>
      <scheme val="minor"/>
    </font>
    <font>
      <b/>
      <sz val="12"/>
      <color rgb="FF505052"/>
      <name val="Calibri"/>
      <family val="2"/>
      <scheme val="minor"/>
    </font>
    <font>
      <sz val="12"/>
      <color rgb="FF5D5D6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80838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3838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838387"/>
      </right>
      <top style="thin">
        <color rgb="FF707074"/>
      </top>
      <bottom style="thin">
        <color rgb="FF67676B"/>
      </bottom>
      <diagonal/>
    </border>
    <border>
      <left style="thin">
        <color rgb="FF838387"/>
      </left>
      <right style="thin">
        <color rgb="FF6B6B6B"/>
      </right>
      <top style="thin">
        <color rgb="FF838383"/>
      </top>
      <bottom style="thin">
        <color rgb="FF838387"/>
      </bottom>
      <diagonal/>
    </border>
    <border>
      <left/>
      <right style="thin">
        <color rgb="FF838387"/>
      </right>
      <top style="thin">
        <color rgb="FF67676B"/>
      </top>
      <bottom style="thin">
        <color rgb="FF7C8080"/>
      </bottom>
      <diagonal/>
    </border>
    <border>
      <left style="thin">
        <color rgb="FF838387"/>
      </left>
      <right style="thin">
        <color rgb="FF6B6B6B"/>
      </right>
      <top style="thin">
        <color rgb="FF838387"/>
      </top>
      <bottom style="thin">
        <color rgb="FF7C8080"/>
      </bottom>
      <diagonal/>
    </border>
    <border>
      <left style="thin">
        <color indexed="64"/>
      </left>
      <right/>
      <top style="thin">
        <color indexed="64"/>
      </top>
      <bottom style="thin">
        <color rgb="FF707074"/>
      </bottom>
      <diagonal/>
    </border>
    <border>
      <left/>
      <right style="thin">
        <color rgb="FF838387"/>
      </right>
      <top style="thin">
        <color indexed="64"/>
      </top>
      <bottom style="thin">
        <color rgb="FF707074"/>
      </bottom>
      <diagonal/>
    </border>
    <border>
      <left style="thin">
        <color rgb="FF838387"/>
      </left>
      <right style="thin">
        <color rgb="FF6B6B6B"/>
      </right>
      <top style="thin">
        <color indexed="64"/>
      </top>
      <bottom style="thin">
        <color rgb="FF838383"/>
      </bottom>
      <diagonal/>
    </border>
    <border>
      <left style="thin">
        <color rgb="FF6B6B6B"/>
      </left>
      <right style="thin">
        <color indexed="64"/>
      </right>
      <top style="thin">
        <color indexed="64"/>
      </top>
      <bottom style="thin">
        <color rgb="FF838383"/>
      </bottom>
      <diagonal/>
    </border>
    <border>
      <left style="thin">
        <color indexed="64"/>
      </left>
      <right/>
      <top style="thin">
        <color rgb="FF707074"/>
      </top>
      <bottom style="thin">
        <color rgb="FF67676B"/>
      </bottom>
      <diagonal/>
    </border>
    <border>
      <left style="thin">
        <color rgb="FF6B6B6B"/>
      </left>
      <right style="thin">
        <color indexed="64"/>
      </right>
      <top style="thin">
        <color rgb="FF838383"/>
      </top>
      <bottom style="thin">
        <color rgb="FF838387"/>
      </bottom>
      <diagonal/>
    </border>
    <border>
      <left style="thin">
        <color indexed="64"/>
      </left>
      <right/>
      <top style="thin">
        <color rgb="FF67676B"/>
      </top>
      <bottom style="thin">
        <color rgb="FF7C8080"/>
      </bottom>
      <diagonal/>
    </border>
    <border>
      <left style="thin">
        <color rgb="FF6B6B6B"/>
      </left>
      <right style="thin">
        <color indexed="64"/>
      </right>
      <top style="thin">
        <color rgb="FF838387"/>
      </top>
      <bottom style="thin">
        <color rgb="FF7C8080"/>
      </bottom>
      <diagonal/>
    </border>
    <border>
      <left style="thin">
        <color indexed="64"/>
      </left>
      <right/>
      <top style="thin">
        <color rgb="FF7C8080"/>
      </top>
      <bottom style="thin">
        <color indexed="64"/>
      </bottom>
      <diagonal/>
    </border>
    <border>
      <left/>
      <right style="thin">
        <color rgb="FF838387"/>
      </right>
      <top style="thin">
        <color rgb="FF7C8080"/>
      </top>
      <bottom style="thin">
        <color indexed="64"/>
      </bottom>
      <diagonal/>
    </border>
    <border>
      <left style="thin">
        <color rgb="FF838387"/>
      </left>
      <right style="thin">
        <color rgb="FF6B6B6B"/>
      </right>
      <top style="thin">
        <color rgb="FF7C8080"/>
      </top>
      <bottom style="thin">
        <color indexed="64"/>
      </bottom>
      <diagonal/>
    </border>
    <border>
      <left style="thin">
        <color rgb="FF6B6B6B"/>
      </left>
      <right style="thin">
        <color indexed="64"/>
      </right>
      <top style="thin">
        <color rgb="FF7C8080"/>
      </top>
      <bottom style="thin">
        <color indexed="64"/>
      </bottom>
      <diagonal/>
    </border>
    <border>
      <left/>
      <right/>
      <top/>
      <bottom style="thin">
        <color rgb="FF838387"/>
      </bottom>
      <diagonal/>
    </border>
    <border>
      <left/>
      <right/>
      <top style="thin">
        <color rgb="FF838387"/>
      </top>
      <bottom style="thin">
        <color rgb="FF838383"/>
      </bottom>
      <diagonal/>
    </border>
    <border>
      <left/>
      <right/>
      <top style="thin">
        <color rgb="FF838383"/>
      </top>
      <bottom style="thin">
        <color rgb="FF838387"/>
      </bottom>
      <diagonal/>
    </border>
    <border>
      <left/>
      <right style="thin">
        <color rgb="FF707074"/>
      </right>
      <top style="thin">
        <color rgb="FF808083"/>
      </top>
      <bottom style="thin">
        <color rgb="FF838387"/>
      </bottom>
      <diagonal/>
    </border>
    <border>
      <left style="thin">
        <color rgb="FF707074"/>
      </left>
      <right style="thin">
        <color rgb="FF87878C"/>
      </right>
      <top style="thin">
        <color rgb="FF646464"/>
      </top>
      <bottom style="thin">
        <color rgb="FF575757"/>
      </bottom>
      <diagonal/>
    </border>
    <border>
      <left style="thin">
        <color rgb="FF87878C"/>
      </left>
      <right style="thin">
        <color rgb="FF87878C"/>
      </right>
      <top style="thin">
        <color rgb="FF646464"/>
      </top>
      <bottom style="thin">
        <color rgb="FF575757"/>
      </bottom>
      <diagonal/>
    </border>
    <border>
      <left style="thin">
        <color rgb="FF87878C"/>
      </left>
      <right style="thin">
        <color rgb="FF77777C"/>
      </right>
      <top style="thin">
        <color rgb="FF808083"/>
      </top>
      <bottom style="thin">
        <color rgb="FF838383"/>
      </bottom>
      <diagonal/>
    </border>
    <border>
      <left style="thin">
        <color rgb="FF77777C"/>
      </left>
      <right style="thin">
        <color rgb="FF7C7C80"/>
      </right>
      <top style="thin">
        <color rgb="FF808083"/>
      </top>
      <bottom style="thin">
        <color rgb="FF838383"/>
      </bottom>
      <diagonal/>
    </border>
    <border>
      <left style="thin">
        <color rgb="FF7C7C80"/>
      </left>
      <right style="thin">
        <color rgb="FF838387"/>
      </right>
      <top style="thin">
        <color rgb="FF808083"/>
      </top>
      <bottom style="thin">
        <color rgb="FF838383"/>
      </bottom>
      <diagonal/>
    </border>
    <border>
      <left/>
      <right style="thin">
        <color rgb="FF707074"/>
      </right>
      <top style="thin">
        <color rgb="FF838387"/>
      </top>
      <bottom style="thin">
        <color rgb="FF838387"/>
      </bottom>
      <diagonal/>
    </border>
    <border>
      <left style="thin">
        <color rgb="FF707074"/>
      </left>
      <right style="thin">
        <color rgb="FF87878C"/>
      </right>
      <top style="thin">
        <color rgb="FF575757"/>
      </top>
      <bottom style="thin">
        <color rgb="FF838387"/>
      </bottom>
      <diagonal/>
    </border>
    <border>
      <left style="thin">
        <color rgb="FF87878C"/>
      </left>
      <right style="thin">
        <color rgb="FF676767"/>
      </right>
      <top style="thin">
        <color rgb="FF575757"/>
      </top>
      <bottom style="thin">
        <color rgb="FF838387"/>
      </bottom>
      <diagonal/>
    </border>
    <border>
      <left style="thin">
        <color rgb="FF676767"/>
      </left>
      <right style="thin">
        <color rgb="FF77777C"/>
      </right>
      <top style="thin">
        <color rgb="FF838383"/>
      </top>
      <bottom style="thin">
        <color rgb="FF707074"/>
      </bottom>
      <diagonal/>
    </border>
    <border>
      <left style="thin">
        <color rgb="FF77777C"/>
      </left>
      <right style="thin">
        <color rgb="FF7C7C80"/>
      </right>
      <top style="thin">
        <color rgb="FF838383"/>
      </top>
      <bottom style="thin">
        <color rgb="FF808383"/>
      </bottom>
      <diagonal/>
    </border>
    <border>
      <left style="thin">
        <color rgb="FF7C7C80"/>
      </left>
      <right style="thin">
        <color rgb="FF838387"/>
      </right>
      <top style="thin">
        <color rgb="FF838383"/>
      </top>
      <bottom style="thin">
        <color rgb="FF808383"/>
      </bottom>
      <diagonal/>
    </border>
    <border>
      <left/>
      <right style="thin">
        <color rgb="FF838383"/>
      </right>
      <top style="thin">
        <color rgb="FF838387"/>
      </top>
      <bottom style="thin">
        <color rgb="FF747474"/>
      </bottom>
      <diagonal/>
    </border>
    <border>
      <left style="thin">
        <color rgb="FF838383"/>
      </left>
      <right style="thin">
        <color rgb="FF646464"/>
      </right>
      <top style="thin">
        <color rgb="FF838387"/>
      </top>
      <bottom style="thin">
        <color rgb="FF87878C"/>
      </bottom>
      <diagonal/>
    </border>
    <border>
      <left style="thin">
        <color rgb="FF646464"/>
      </left>
      <right style="thin">
        <color rgb="FF676767"/>
      </right>
      <top style="thin">
        <color rgb="FF838387"/>
      </top>
      <bottom style="thin">
        <color rgb="FF87878C"/>
      </bottom>
      <diagonal/>
    </border>
    <border>
      <left style="thin">
        <color rgb="FF676767"/>
      </left>
      <right style="thin">
        <color rgb="FF77777C"/>
      </right>
      <top style="thin">
        <color rgb="FF707074"/>
      </top>
      <bottom style="thin">
        <color rgb="FF87878C"/>
      </bottom>
      <diagonal/>
    </border>
    <border>
      <left style="thin">
        <color rgb="FF77777C"/>
      </left>
      <right style="thin">
        <color rgb="FF7C7C80"/>
      </right>
      <top style="thin">
        <color rgb="FF808383"/>
      </top>
      <bottom style="thin">
        <color rgb="FF676767"/>
      </bottom>
      <diagonal/>
    </border>
    <border>
      <left style="thin">
        <color rgb="FF7C7C80"/>
      </left>
      <right style="thin">
        <color rgb="FF838387"/>
      </right>
      <top style="thin">
        <color rgb="FF808383"/>
      </top>
      <bottom style="thin">
        <color rgb="FF676767"/>
      </bottom>
      <diagonal/>
    </border>
    <border>
      <left style="thin">
        <color indexed="64"/>
      </left>
      <right/>
      <top/>
      <bottom style="thin">
        <color rgb="FF838387"/>
      </bottom>
      <diagonal/>
    </border>
    <border>
      <left style="thin">
        <color indexed="64"/>
      </left>
      <right/>
      <top style="thin">
        <color rgb="FF838387"/>
      </top>
      <bottom style="thin">
        <color rgb="FF838383"/>
      </bottom>
      <diagonal/>
    </border>
    <border>
      <left style="thin">
        <color indexed="64"/>
      </left>
      <right/>
      <top style="thin">
        <color rgb="FF838383"/>
      </top>
      <bottom style="thin">
        <color rgb="FF838387"/>
      </bottom>
      <diagonal/>
    </border>
    <border>
      <left style="thin">
        <color indexed="64"/>
      </left>
      <right/>
      <top style="thin">
        <color rgb="FF838387"/>
      </top>
      <bottom style="thin">
        <color indexed="64"/>
      </bottom>
      <diagonal/>
    </border>
    <border>
      <left/>
      <right/>
      <top style="thin">
        <color rgb="FF838387"/>
      </top>
      <bottom style="thin">
        <color indexed="64"/>
      </bottom>
      <diagonal/>
    </border>
    <border>
      <left/>
      <right style="thin">
        <color rgb="FF838387"/>
      </right>
      <top/>
      <bottom style="thin">
        <color rgb="FF808083"/>
      </bottom>
      <diagonal/>
    </border>
    <border>
      <left style="thin">
        <color rgb="FF838387"/>
      </left>
      <right style="thin">
        <color rgb="FF87878C"/>
      </right>
      <top/>
      <bottom style="thin">
        <color rgb="FF646464"/>
      </bottom>
      <diagonal/>
    </border>
    <border>
      <left style="thin">
        <color rgb="FF87878C"/>
      </left>
      <right style="thin">
        <color rgb="FF87878C"/>
      </right>
      <top/>
      <bottom style="thin">
        <color rgb="FF646464"/>
      </bottom>
      <diagonal/>
    </border>
    <border>
      <left style="thin">
        <color rgb="FF87878C"/>
      </left>
      <right style="thin">
        <color rgb="FF808083"/>
      </right>
      <top/>
      <bottom style="thin">
        <color rgb="FF808083"/>
      </bottom>
      <diagonal/>
    </border>
    <border>
      <left style="thin">
        <color rgb="FF808083"/>
      </left>
      <right style="thin">
        <color rgb="FF7C7C80"/>
      </right>
      <top/>
      <bottom style="thin">
        <color rgb="FF808083"/>
      </bottom>
      <diagonal/>
    </border>
    <border>
      <left style="thin">
        <color rgb="FF7C7C80"/>
      </left>
      <right style="thin">
        <color rgb="FF6B6B70"/>
      </right>
      <top/>
      <bottom style="thin">
        <color rgb="FF808083"/>
      </bottom>
      <diagonal/>
    </border>
    <border>
      <left/>
      <right style="thin">
        <color rgb="FF838387"/>
      </right>
      <top style="thin">
        <color indexed="64"/>
      </top>
      <bottom/>
      <diagonal/>
    </border>
    <border>
      <left/>
      <right style="thin">
        <color rgb="FF838387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808083"/>
      </bottom>
      <diagonal/>
    </border>
    <border>
      <left style="thin">
        <color rgb="FF6B6B70"/>
      </left>
      <right style="thin">
        <color indexed="64"/>
      </right>
      <top/>
      <bottom style="thin">
        <color rgb="FF646464"/>
      </bottom>
      <diagonal/>
    </border>
    <border>
      <left style="thin">
        <color indexed="64"/>
      </left>
      <right/>
      <top style="thin">
        <color rgb="FF808083"/>
      </top>
      <bottom style="thin">
        <color rgb="FF838387"/>
      </bottom>
      <diagonal/>
    </border>
    <border>
      <left style="thin">
        <color rgb="FF838387"/>
      </left>
      <right style="thin">
        <color indexed="64"/>
      </right>
      <top style="thin">
        <color rgb="FF646464"/>
      </top>
      <bottom style="thin">
        <color rgb="FF5B5B60"/>
      </bottom>
      <diagonal/>
    </border>
    <border>
      <left style="thin">
        <color indexed="64"/>
      </left>
      <right/>
      <top style="thin">
        <color rgb="FF838387"/>
      </top>
      <bottom style="thin">
        <color rgb="FF838387"/>
      </bottom>
      <diagonal/>
    </border>
    <border>
      <left style="thin">
        <color rgb="FF838387"/>
      </left>
      <right style="thin">
        <color indexed="64"/>
      </right>
      <top style="thin">
        <color rgb="FF5B5B60"/>
      </top>
      <bottom style="thin">
        <color rgb="FF808383"/>
      </bottom>
      <diagonal/>
    </border>
    <border>
      <left style="thin">
        <color indexed="64"/>
      </left>
      <right/>
      <top style="thin">
        <color rgb="FF838387"/>
      </top>
      <bottom style="thin">
        <color rgb="FF747474"/>
      </bottom>
      <diagonal/>
    </border>
    <border>
      <left style="thin">
        <color rgb="FF838387"/>
      </left>
      <right style="thin">
        <color indexed="64"/>
      </right>
      <top style="thin">
        <color rgb="FF808383"/>
      </top>
      <bottom style="thin">
        <color rgb="FF838387"/>
      </bottom>
      <diagonal/>
    </border>
    <border>
      <left style="thin">
        <color indexed="64"/>
      </left>
      <right/>
      <top style="thin">
        <color rgb="FF747474"/>
      </top>
      <bottom style="thin">
        <color indexed="64"/>
      </bottom>
      <diagonal/>
    </border>
    <border>
      <left/>
      <right style="thin">
        <color rgb="FF838383"/>
      </right>
      <top style="thin">
        <color rgb="FF87878C"/>
      </top>
      <bottom style="thin">
        <color indexed="64"/>
      </bottom>
      <diagonal/>
    </border>
    <border>
      <left style="thin">
        <color rgb="FF838383"/>
      </left>
      <right style="thin">
        <color rgb="FF646464"/>
      </right>
      <top style="thin">
        <color rgb="FF87878C"/>
      </top>
      <bottom style="thin">
        <color indexed="64"/>
      </bottom>
      <diagonal/>
    </border>
    <border>
      <left style="thin">
        <color rgb="FF646464"/>
      </left>
      <right style="thin">
        <color rgb="FF676767"/>
      </right>
      <top style="thin">
        <color rgb="FF87878C"/>
      </top>
      <bottom style="thin">
        <color indexed="64"/>
      </bottom>
      <diagonal/>
    </border>
    <border>
      <left style="thin">
        <color rgb="FF676767"/>
      </left>
      <right style="thin">
        <color rgb="FF77777C"/>
      </right>
      <top style="thin">
        <color rgb="FF87878C"/>
      </top>
      <bottom style="thin">
        <color indexed="64"/>
      </bottom>
      <diagonal/>
    </border>
    <border>
      <left style="thin">
        <color rgb="FF77777C"/>
      </left>
      <right style="thin">
        <color rgb="FF7C7C80"/>
      </right>
      <top style="thin">
        <color rgb="FF676767"/>
      </top>
      <bottom style="thin">
        <color indexed="64"/>
      </bottom>
      <diagonal/>
    </border>
    <border>
      <left style="thin">
        <color rgb="FF7C7C80"/>
      </left>
      <right style="thin">
        <color rgb="FF5B5B5B"/>
      </right>
      <top style="thin">
        <color rgb="FF676767"/>
      </top>
      <bottom style="thin">
        <color indexed="64"/>
      </bottom>
      <diagonal/>
    </border>
    <border>
      <left/>
      <right/>
      <top style="thin">
        <color rgb="FF7C7C80"/>
      </top>
      <bottom style="thin">
        <color rgb="FF7C8080"/>
      </bottom>
      <diagonal/>
    </border>
    <border>
      <left/>
      <right/>
      <top style="thin">
        <color rgb="FF7C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7C7C80"/>
      </bottom>
      <diagonal/>
    </border>
    <border>
      <left/>
      <right/>
      <top style="thin">
        <color rgb="FF7C7C80"/>
      </top>
      <bottom style="thin">
        <color rgb="FF7C7C80"/>
      </bottom>
      <diagonal/>
    </border>
    <border>
      <left/>
      <right/>
      <top style="thin">
        <color rgb="FF7C7C80"/>
      </top>
      <bottom style="thin">
        <color rgb="FF808083"/>
      </bottom>
      <diagonal/>
    </border>
    <border>
      <left style="thin">
        <color indexed="64"/>
      </left>
      <right/>
      <top style="thin">
        <color indexed="64"/>
      </top>
      <bottom style="thin">
        <color rgb="FF7C7C80"/>
      </bottom>
      <diagonal/>
    </border>
    <border>
      <left/>
      <right/>
      <top style="thin">
        <color indexed="64"/>
      </top>
      <bottom style="thin">
        <color rgb="FF7C7C80"/>
      </bottom>
      <diagonal/>
    </border>
    <border>
      <left style="thin">
        <color indexed="64"/>
      </left>
      <right/>
      <top style="thin">
        <color rgb="FF7C7C80"/>
      </top>
      <bottom style="thin">
        <color rgb="FF7C8080"/>
      </bottom>
      <diagonal/>
    </border>
    <border>
      <left style="thin">
        <color indexed="64"/>
      </left>
      <right/>
      <top style="thin">
        <color rgb="FF7C8080"/>
      </top>
      <bottom style="thin">
        <color rgb="FF808080"/>
      </bottom>
      <diagonal/>
    </border>
    <border>
      <left style="thin">
        <color indexed="64"/>
      </left>
      <right/>
      <top style="thin">
        <color rgb="FF808080"/>
      </top>
      <bottom style="thin">
        <color rgb="FF7C7C80"/>
      </bottom>
      <diagonal/>
    </border>
    <border>
      <left style="thin">
        <color indexed="64"/>
      </left>
      <right/>
      <top style="thin">
        <color rgb="FF7C7C80"/>
      </top>
      <bottom style="thin">
        <color rgb="FF7C7C80"/>
      </bottom>
      <diagonal/>
    </border>
    <border>
      <left style="thin">
        <color indexed="64"/>
      </left>
      <right/>
      <top style="thin">
        <color rgb="FF7C7C80"/>
      </top>
      <bottom style="thin">
        <color rgb="FF808083"/>
      </bottom>
      <diagonal/>
    </border>
    <border>
      <left style="thin">
        <color indexed="64"/>
      </left>
      <right/>
      <top style="thin">
        <color rgb="FF808083"/>
      </top>
      <bottom style="thin">
        <color indexed="64"/>
      </bottom>
      <diagonal/>
    </border>
    <border>
      <left/>
      <right/>
      <top style="thin">
        <color rgb="FF808083"/>
      </top>
      <bottom style="thin">
        <color indexed="64"/>
      </bottom>
      <diagonal/>
    </border>
    <border>
      <left style="thin">
        <color rgb="FF6B6B6B"/>
      </left>
      <right style="thin">
        <color indexed="64"/>
      </right>
      <top style="thin">
        <color indexed="64"/>
      </top>
      <bottom style="thin">
        <color rgb="FF808083"/>
      </bottom>
      <diagonal/>
    </border>
    <border>
      <left style="thin">
        <color rgb="FF6B6B6B"/>
      </left>
      <right style="thin">
        <color indexed="64"/>
      </right>
      <top style="thin">
        <color rgb="FF808083"/>
      </top>
      <bottom style="thin">
        <color rgb="FF77777C"/>
      </bottom>
      <diagonal/>
    </border>
    <border>
      <left style="thin">
        <color rgb="FF6B6B6B"/>
      </left>
      <right style="thin">
        <color indexed="64"/>
      </right>
      <top style="thin">
        <color rgb="FF77777C"/>
      </top>
      <bottom style="thin">
        <color rgb="FF7C7C80"/>
      </bottom>
      <diagonal/>
    </border>
    <border>
      <left style="thin">
        <color rgb="FF6B6B6B"/>
      </left>
      <right style="thin">
        <color indexed="64"/>
      </right>
      <top style="thin">
        <color rgb="FF7C7C8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808083"/>
      </bottom>
      <diagonal/>
    </border>
    <border>
      <left/>
      <right/>
      <top style="thin">
        <color rgb="FF808083"/>
      </top>
      <bottom style="thin">
        <color rgb="FF77777C"/>
      </bottom>
      <diagonal/>
    </border>
    <border>
      <left/>
      <right/>
      <top style="thin">
        <color rgb="FF77777C"/>
      </top>
      <bottom style="thin">
        <color rgb="FF7C7C80"/>
      </bottom>
      <diagonal/>
    </border>
    <border>
      <left/>
      <right/>
      <top style="thin">
        <color rgb="FF7C7C80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0" fontId="31" fillId="4" borderId="0" applyNumberFormat="0" applyBorder="0" applyAlignment="0" applyProtection="0"/>
  </cellStyleXfs>
  <cellXfs count="3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5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6" fillId="2" borderId="0" xfId="0" applyFont="1" applyFill="1" applyBorder="1" applyProtection="1"/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8" fillId="0" borderId="11" xfId="2" applyBorder="1" applyAlignment="1">
      <alignment horizont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8" fillId="0" borderId="11" xfId="2" quotePrefix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2" fontId="0" fillId="0" borderId="1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7" xfId="0" applyFont="1" applyFill="1" applyBorder="1" applyAlignment="1" applyProtection="1"/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 wrapText="1"/>
    </xf>
    <xf numFmtId="0" fontId="0" fillId="2" borderId="0" xfId="0" applyFont="1" applyFill="1" applyBorder="1" applyAlignment="1" applyProtection="1">
      <alignment horizontal="center"/>
    </xf>
    <xf numFmtId="3" fontId="0" fillId="2" borderId="0" xfId="0" applyNumberFormat="1" applyFont="1" applyFill="1" applyBorder="1" applyAlignment="1" applyProtection="1">
      <alignment horizontal="center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Protection="1"/>
    <xf numFmtId="0" fontId="13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0" fillId="2" borderId="0" xfId="0" applyFont="1" applyFill="1" applyAlignment="1" applyProtection="1">
      <alignment horizontal="center"/>
      <protection locked="0"/>
    </xf>
    <xf numFmtId="0" fontId="0" fillId="2" borderId="18" xfId="0" applyFont="1" applyFill="1" applyBorder="1" applyProtection="1"/>
    <xf numFmtId="0" fontId="0" fillId="2" borderId="21" xfId="0" applyFont="1" applyFill="1" applyBorder="1" applyProtection="1"/>
    <xf numFmtId="0" fontId="0" fillId="2" borderId="22" xfId="0" applyFont="1" applyFill="1" applyBorder="1" applyProtection="1"/>
    <xf numFmtId="0" fontId="2" fillId="2" borderId="0" xfId="0" applyFont="1" applyFill="1"/>
    <xf numFmtId="0" fontId="2" fillId="2" borderId="13" xfId="0" applyFont="1" applyFill="1" applyBorder="1"/>
    <xf numFmtId="0" fontId="2" fillId="2" borderId="16" xfId="0" applyFont="1" applyFill="1" applyBorder="1"/>
    <xf numFmtId="0" fontId="2" fillId="2" borderId="1" xfId="0" applyFont="1" applyFill="1" applyBorder="1"/>
    <xf numFmtId="0" fontId="0" fillId="2" borderId="16" xfId="0" applyFont="1" applyFill="1" applyBorder="1"/>
    <xf numFmtId="0" fontId="0" fillId="2" borderId="13" xfId="0" applyFont="1" applyFill="1" applyBorder="1" applyProtection="1"/>
    <xf numFmtId="0" fontId="0" fillId="2" borderId="16" xfId="0" applyFont="1" applyFill="1" applyBorder="1" applyProtection="1"/>
    <xf numFmtId="0" fontId="2" fillId="2" borderId="17" xfId="0" applyFont="1" applyFill="1" applyBorder="1"/>
    <xf numFmtId="166" fontId="0" fillId="2" borderId="1" xfId="3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/>
    <xf numFmtId="0" fontId="0" fillId="0" borderId="0" xfId="0" applyFont="1" applyBorder="1" applyProtection="1">
      <protection locked="0"/>
    </xf>
    <xf numFmtId="0" fontId="2" fillId="2" borderId="19" xfId="0" applyFont="1" applyFill="1" applyBorder="1"/>
    <xf numFmtId="0" fontId="2" fillId="2" borderId="23" xfId="0" applyFont="1" applyFill="1" applyBorder="1"/>
    <xf numFmtId="0" fontId="2" fillId="2" borderId="7" xfId="0" applyFont="1" applyFill="1" applyBorder="1"/>
    <xf numFmtId="166" fontId="2" fillId="2" borderId="7" xfId="3" applyNumberFormat="1" applyFont="1" applyFill="1" applyBorder="1"/>
    <xf numFmtId="166" fontId="2" fillId="2" borderId="7" xfId="3" applyNumberFormat="1" applyFont="1" applyFill="1" applyBorder="1" applyAlignment="1"/>
    <xf numFmtId="0" fontId="0" fillId="2" borderId="7" xfId="0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3" fontId="0" fillId="2" borderId="0" xfId="0" applyNumberFormat="1" applyFont="1" applyFill="1" applyBorder="1" applyProtection="1"/>
    <xf numFmtId="0" fontId="0" fillId="2" borderId="1" xfId="0" applyFont="1" applyFill="1" applyBorder="1" applyAlignment="1" applyProtection="1">
      <alignment horizontal="right"/>
    </xf>
    <xf numFmtId="3" fontId="0" fillId="2" borderId="17" xfId="0" applyNumberFormat="1" applyFont="1" applyFill="1" applyBorder="1" applyProtection="1"/>
    <xf numFmtId="0" fontId="0" fillId="2" borderId="0" xfId="0" applyFont="1" applyFill="1" applyAlignment="1" applyProtection="1">
      <protection locked="0"/>
    </xf>
    <xf numFmtId="3" fontId="0" fillId="2" borderId="1" xfId="0" applyNumberFormat="1" applyFont="1" applyFill="1" applyBorder="1" applyAlignment="1" applyProtection="1">
      <alignment horizontal="right"/>
    </xf>
    <xf numFmtId="3" fontId="0" fillId="2" borderId="14" xfId="0" applyNumberFormat="1" applyFont="1" applyFill="1" applyBorder="1" applyAlignment="1" applyProtection="1">
      <alignment horizontal="right"/>
    </xf>
    <xf numFmtId="3" fontId="0" fillId="2" borderId="24" xfId="0" applyNumberFormat="1" applyFont="1" applyFill="1" applyBorder="1" applyAlignment="1" applyProtection="1">
      <alignment horizontal="right"/>
    </xf>
    <xf numFmtId="0" fontId="0" fillId="0" borderId="0" xfId="0" applyFont="1" applyFill="1" applyBorder="1" applyProtection="1"/>
    <xf numFmtId="0" fontId="0" fillId="2" borderId="1" xfId="0" applyFont="1" applyFill="1" applyBorder="1"/>
    <xf numFmtId="0" fontId="0" fillId="2" borderId="0" xfId="0" applyFont="1" applyFill="1" applyBorder="1"/>
    <xf numFmtId="0" fontId="0" fillId="2" borderId="16" xfId="0" applyFont="1" applyFill="1" applyBorder="1" applyProtection="1">
      <protection locked="0"/>
    </xf>
    <xf numFmtId="0" fontId="0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0" fillId="2" borderId="13" xfId="0" applyFont="1" applyFill="1" applyBorder="1" applyAlignment="1">
      <alignment horizontal="left" indent="3"/>
    </xf>
    <xf numFmtId="2" fontId="0" fillId="0" borderId="11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ont="1" applyFill="1" applyBorder="1" applyAlignment="1" applyProtection="1">
      <alignment horizontal="left"/>
    </xf>
    <xf numFmtId="0" fontId="0" fillId="2" borderId="4" xfId="0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</xf>
    <xf numFmtId="3" fontId="0" fillId="2" borderId="0" xfId="0" applyNumberFormat="1" applyFont="1" applyFill="1" applyBorder="1" applyAlignment="1" applyProtection="1">
      <alignment horizontal="right"/>
    </xf>
    <xf numFmtId="0" fontId="0" fillId="2" borderId="19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horizontal="center"/>
    </xf>
    <xf numFmtId="3" fontId="0" fillId="2" borderId="25" xfId="0" applyNumberFormat="1" applyFont="1" applyFill="1" applyBorder="1" applyAlignment="1" applyProtection="1">
      <alignment horizontal="right"/>
    </xf>
    <xf numFmtId="0" fontId="0" fillId="2" borderId="23" xfId="0" applyFont="1" applyFill="1" applyBorder="1" applyProtection="1">
      <protection locked="0"/>
    </xf>
    <xf numFmtId="3" fontId="0" fillId="2" borderId="12" xfId="0" applyNumberFormat="1" applyFont="1" applyFill="1" applyBorder="1" applyAlignment="1" applyProtection="1">
      <alignment horizontal="right"/>
    </xf>
    <xf numFmtId="0" fontId="0" fillId="2" borderId="15" xfId="0" applyFont="1" applyFill="1" applyBorder="1" applyAlignment="1" applyProtection="1">
      <alignment horizontal="center"/>
    </xf>
    <xf numFmtId="0" fontId="0" fillId="2" borderId="14" xfId="0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3" fontId="0" fillId="2" borderId="17" xfId="0" applyNumberFormat="1" applyFont="1" applyFill="1" applyBorder="1" applyAlignment="1" applyProtection="1">
      <alignment horizontal="right"/>
    </xf>
    <xf numFmtId="0" fontId="0" fillId="2" borderId="0" xfId="0" applyFont="1" applyFill="1" applyBorder="1" applyAlignment="1">
      <alignment horizontal="centerContinuous"/>
    </xf>
    <xf numFmtId="0" fontId="0" fillId="2" borderId="0" xfId="0" applyFont="1" applyFill="1" applyBorder="1" applyAlignment="1">
      <alignment horizontal="center" vertical="top" wrapText="1"/>
    </xf>
    <xf numFmtId="166" fontId="1" fillId="2" borderId="0" xfId="3" applyNumberFormat="1" applyFont="1" applyFill="1" applyBorder="1" applyAlignment="1">
      <alignment horizontal="center" vertical="top" wrapText="1"/>
    </xf>
    <xf numFmtId="3" fontId="1" fillId="2" borderId="0" xfId="3" applyNumberFormat="1" applyFont="1" applyFill="1" applyBorder="1" applyAlignment="1">
      <alignment horizontal="center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vertical="top"/>
    </xf>
    <xf numFmtId="166" fontId="1" fillId="2" borderId="0" xfId="3" applyNumberFormat="1" applyFont="1" applyFill="1" applyBorder="1" applyAlignment="1">
      <alignment horizontal="left"/>
    </xf>
    <xf numFmtId="3" fontId="0" fillId="2" borderId="0" xfId="0" applyNumberFormat="1" applyFont="1" applyFill="1" applyBorder="1" applyProtection="1">
      <protection locked="0"/>
    </xf>
    <xf numFmtId="0" fontId="0" fillId="2" borderId="13" xfId="0" applyFill="1" applyBorder="1"/>
    <xf numFmtId="0" fontId="0" fillId="2" borderId="16" xfId="0" applyFill="1" applyBorder="1"/>
    <xf numFmtId="166" fontId="0" fillId="2" borderId="1" xfId="3" applyNumberFormat="1" applyFont="1" applyFill="1" applyBorder="1"/>
    <xf numFmtId="165" fontId="0" fillId="2" borderId="1" xfId="0" applyNumberFormat="1" applyFill="1" applyBorder="1"/>
    <xf numFmtId="10" fontId="0" fillId="2" borderId="1" xfId="0" applyNumberFormat="1" applyFill="1" applyBorder="1"/>
    <xf numFmtId="0" fontId="0" fillId="2" borderId="18" xfId="0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22" xfId="0" applyFill="1" applyBorder="1"/>
    <xf numFmtId="0" fontId="0" fillId="2" borderId="23" xfId="0" applyFill="1" applyBorder="1"/>
    <xf numFmtId="0" fontId="0" fillId="2" borderId="1" xfId="0" applyFill="1" applyBorder="1" applyAlignment="1">
      <alignment horizontal="center" wrapText="1"/>
    </xf>
    <xf numFmtId="0" fontId="0" fillId="2" borderId="17" xfId="0" applyFill="1" applyBorder="1"/>
    <xf numFmtId="37" fontId="0" fillId="2" borderId="1" xfId="3" applyNumberFormat="1" applyFont="1" applyFill="1" applyBorder="1"/>
    <xf numFmtId="37" fontId="0" fillId="2" borderId="14" xfId="3" applyNumberFormat="1" applyFont="1" applyFill="1" applyBorder="1"/>
    <xf numFmtId="0" fontId="0" fillId="2" borderId="0" xfId="0" applyFill="1" applyBorder="1"/>
    <xf numFmtId="0" fontId="0" fillId="2" borderId="18" xfId="0" applyFill="1" applyBorder="1"/>
    <xf numFmtId="0" fontId="0" fillId="2" borderId="19" xfId="0" applyFill="1" applyBorder="1"/>
    <xf numFmtId="165" fontId="0" fillId="2" borderId="15" xfId="0" applyNumberFormat="1" applyFill="1" applyBorder="1"/>
    <xf numFmtId="165" fontId="0" fillId="2" borderId="14" xfId="0" applyNumberFormat="1" applyFill="1" applyBorder="1"/>
    <xf numFmtId="0" fontId="0" fillId="2" borderId="1" xfId="0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right"/>
    </xf>
    <xf numFmtId="3" fontId="0" fillId="2" borderId="17" xfId="0" applyNumberFormat="1" applyFont="1" applyFill="1" applyBorder="1" applyAlignment="1">
      <alignment horizontal="right"/>
    </xf>
    <xf numFmtId="3" fontId="15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166" fontId="0" fillId="2" borderId="0" xfId="3" applyNumberFormat="1" applyFont="1" applyFill="1" applyBorder="1"/>
    <xf numFmtId="166" fontId="0" fillId="2" borderId="17" xfId="3" applyNumberFormat="1" applyFont="1" applyFill="1" applyBorder="1" applyAlignment="1">
      <alignment horizontal="right"/>
    </xf>
    <xf numFmtId="166" fontId="1" fillId="2" borderId="16" xfId="3" applyNumberFormat="1" applyFont="1" applyFill="1" applyBorder="1"/>
    <xf numFmtId="166" fontId="15" fillId="2" borderId="1" xfId="3" applyNumberFormat="1" applyFont="1" applyFill="1" applyBorder="1" applyAlignment="1">
      <alignment horizontal="right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/>
    </xf>
    <xf numFmtId="0" fontId="2" fillId="2" borderId="15" xfId="0" applyFont="1" applyFill="1" applyBorder="1"/>
    <xf numFmtId="0" fontId="2" fillId="2" borderId="20" xfId="0" applyFont="1" applyFill="1" applyBorder="1" applyAlignment="1">
      <alignment horizontal="right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0" fontId="2" fillId="2" borderId="14" xfId="0" applyFont="1" applyFill="1" applyBorder="1"/>
    <xf numFmtId="0" fontId="2" fillId="2" borderId="12" xfId="0" applyFont="1" applyFill="1" applyBorder="1" applyAlignment="1">
      <alignment horizontal="right" wrapText="1"/>
    </xf>
    <xf numFmtId="0" fontId="0" fillId="2" borderId="16" xfId="0" applyFont="1" applyFill="1" applyBorder="1" applyAlignment="1">
      <alignment horizontal="left"/>
    </xf>
    <xf numFmtId="166" fontId="1" fillId="2" borderId="1" xfId="3" applyNumberFormat="1" applyFont="1" applyFill="1" applyBorder="1" applyAlignment="1">
      <alignment horizontal="right"/>
    </xf>
    <xf numFmtId="166" fontId="1" fillId="2" borderId="17" xfId="3" applyNumberFormat="1" applyFont="1" applyFill="1" applyBorder="1" applyAlignment="1">
      <alignment horizontal="right"/>
    </xf>
    <xf numFmtId="166" fontId="15" fillId="2" borderId="17" xfId="3" applyNumberFormat="1" applyFont="1" applyFill="1" applyBorder="1" applyAlignment="1">
      <alignment horizontal="right"/>
    </xf>
    <xf numFmtId="9" fontId="0" fillId="2" borderId="17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0" fillId="2" borderId="23" xfId="0" applyFill="1" applyBorder="1" applyAlignment="1">
      <alignment horizontal="center" wrapText="1"/>
    </xf>
    <xf numFmtId="166" fontId="0" fillId="2" borderId="16" xfId="3" applyNumberFormat="1" applyFont="1" applyFill="1" applyBorder="1" applyAlignment="1">
      <alignment horizontal="left"/>
    </xf>
    <xf numFmtId="166" fontId="0" fillId="2" borderId="16" xfId="3" applyNumberFormat="1" applyFont="1" applyFill="1" applyBorder="1"/>
    <xf numFmtId="0" fontId="0" fillId="2" borderId="25" xfId="0" applyFill="1" applyBorder="1" applyAlignment="1">
      <alignment horizontal="right"/>
    </xf>
    <xf numFmtId="166" fontId="0" fillId="2" borderId="0" xfId="3" applyNumberFormat="1" applyFont="1" applyFill="1" applyBorder="1" applyAlignment="1">
      <alignment horizontal="left"/>
    </xf>
    <xf numFmtId="166" fontId="0" fillId="2" borderId="0" xfId="3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2" fillId="2" borderId="16" xfId="0" applyFont="1" applyFill="1" applyBorder="1" applyAlignment="1"/>
    <xf numFmtId="0" fontId="2" fillId="2" borderId="17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167" fontId="0" fillId="2" borderId="1" xfId="0" applyNumberFormat="1" applyFill="1" applyBorder="1"/>
    <xf numFmtId="2" fontId="0" fillId="2" borderId="1" xfId="0" applyNumberFormat="1" applyFill="1" applyBorder="1"/>
    <xf numFmtId="0" fontId="17" fillId="2" borderId="0" xfId="4" applyFont="1" applyFill="1" applyBorder="1" applyAlignment="1">
      <alignment horizontal="left" vertical="top"/>
    </xf>
    <xf numFmtId="0" fontId="19" fillId="2" borderId="0" xfId="4" applyFont="1" applyFill="1" applyBorder="1" applyAlignment="1">
      <alignment horizontal="left" vertical="top"/>
    </xf>
    <xf numFmtId="166" fontId="0" fillId="2" borderId="0" xfId="0" applyNumberFormat="1" applyFont="1" applyFill="1" applyBorder="1"/>
    <xf numFmtId="0" fontId="2" fillId="2" borderId="0" xfId="0" applyFont="1" applyFill="1" applyBorder="1" applyAlignment="1"/>
    <xf numFmtId="37" fontId="0" fillId="2" borderId="0" xfId="3" applyNumberFormat="1" applyFont="1" applyFill="1" applyBorder="1" applyAlignment="1"/>
    <xf numFmtId="166" fontId="2" fillId="2" borderId="0" xfId="3" applyNumberFormat="1" applyFont="1" applyFill="1" applyBorder="1" applyAlignment="1"/>
    <xf numFmtId="166" fontId="1" fillId="2" borderId="0" xfId="3" applyNumberFormat="1" applyFont="1" applyFill="1" applyBorder="1" applyAlignment="1"/>
    <xf numFmtId="9" fontId="1" fillId="2" borderId="0" xfId="1" applyFont="1" applyFill="1" applyBorder="1" applyAlignment="1"/>
    <xf numFmtId="166" fontId="2" fillId="2" borderId="0" xfId="3" applyNumberFormat="1" applyFont="1" applyFill="1" applyBorder="1"/>
    <xf numFmtId="0" fontId="2" fillId="2" borderId="0" xfId="0" applyNumberFormat="1" applyFont="1" applyFill="1" applyBorder="1"/>
    <xf numFmtId="37" fontId="2" fillId="2" borderId="0" xfId="3" applyNumberFormat="1" applyFont="1" applyFill="1" applyBorder="1" applyAlignment="1"/>
    <xf numFmtId="0" fontId="2" fillId="2" borderId="0" xfId="3" applyNumberFormat="1" applyFont="1" applyFill="1" applyBorder="1" applyAlignment="1"/>
    <xf numFmtId="0" fontId="20" fillId="2" borderId="0" xfId="4" applyFont="1" applyFill="1" applyBorder="1" applyAlignment="1">
      <alignment horizontal="left" vertical="top"/>
    </xf>
    <xf numFmtId="0" fontId="17" fillId="2" borderId="13" xfId="4" applyFont="1" applyFill="1" applyBorder="1" applyAlignment="1">
      <alignment horizontal="left" vertical="top"/>
    </xf>
    <xf numFmtId="168" fontId="19" fillId="2" borderId="26" xfId="4" applyNumberFormat="1" applyFont="1" applyFill="1" applyBorder="1" applyAlignment="1">
      <alignment horizontal="right" vertical="top" wrapText="1"/>
    </xf>
    <xf numFmtId="169" fontId="19" fillId="2" borderId="26" xfId="4" applyNumberFormat="1" applyFont="1" applyFill="1" applyBorder="1" applyAlignment="1">
      <alignment horizontal="right" vertical="top" wrapText="1"/>
    </xf>
    <xf numFmtId="0" fontId="17" fillId="2" borderId="27" xfId="4" applyFont="1" applyFill="1" applyBorder="1" applyAlignment="1">
      <alignment horizontal="right" vertical="top" wrapText="1"/>
    </xf>
    <xf numFmtId="169" fontId="19" fillId="2" borderId="27" xfId="4" applyNumberFormat="1" applyFont="1" applyFill="1" applyBorder="1" applyAlignment="1">
      <alignment horizontal="right" vertical="top" wrapText="1"/>
    </xf>
    <xf numFmtId="170" fontId="19" fillId="2" borderId="29" xfId="4" applyNumberFormat="1" applyFont="1" applyFill="1" applyBorder="1" applyAlignment="1">
      <alignment horizontal="right" vertical="top" wrapText="1"/>
    </xf>
    <xf numFmtId="170" fontId="19" fillId="2" borderId="31" xfId="4" applyNumberFormat="1" applyFont="1" applyFill="1" applyBorder="1" applyAlignment="1">
      <alignment horizontal="right" vertical="top" wrapText="1"/>
    </xf>
    <xf numFmtId="0" fontId="17" fillId="2" borderId="28" xfId="4" applyFont="1" applyFill="1" applyBorder="1" applyAlignment="1">
      <alignment vertical="top" wrapText="1"/>
    </xf>
    <xf numFmtId="0" fontId="17" fillId="2" borderId="30" xfId="4" applyFont="1" applyFill="1" applyBorder="1" applyAlignment="1">
      <alignment vertical="top" wrapText="1"/>
    </xf>
    <xf numFmtId="0" fontId="17" fillId="2" borderId="36" xfId="4" applyFont="1" applyFill="1" applyBorder="1" applyAlignment="1">
      <alignment vertical="top" wrapText="1"/>
    </xf>
    <xf numFmtId="170" fontId="19" fillId="2" borderId="37" xfId="4" applyNumberFormat="1" applyFont="1" applyFill="1" applyBorder="1" applyAlignment="1">
      <alignment horizontal="right" vertical="top" wrapText="1"/>
    </xf>
    <xf numFmtId="0" fontId="17" fillId="2" borderId="38" xfId="4" applyFont="1" applyFill="1" applyBorder="1" applyAlignment="1">
      <alignment vertical="top" wrapText="1"/>
    </xf>
    <xf numFmtId="170" fontId="19" fillId="2" borderId="39" xfId="4" applyNumberFormat="1" applyFont="1" applyFill="1" applyBorder="1" applyAlignment="1">
      <alignment horizontal="right" vertical="top" wrapText="1"/>
    </xf>
    <xf numFmtId="0" fontId="17" fillId="2" borderId="40" xfId="4" applyFont="1" applyFill="1" applyBorder="1" applyAlignment="1">
      <alignment vertical="top" wrapText="1"/>
    </xf>
    <xf numFmtId="0" fontId="17" fillId="2" borderId="41" xfId="4" applyFont="1" applyFill="1" applyBorder="1" applyAlignment="1">
      <alignment vertical="top" wrapText="1"/>
    </xf>
    <xf numFmtId="170" fontId="19" fillId="2" borderId="42" xfId="4" applyNumberFormat="1" applyFont="1" applyFill="1" applyBorder="1" applyAlignment="1">
      <alignment horizontal="right" vertical="top" wrapText="1"/>
    </xf>
    <xf numFmtId="0" fontId="20" fillId="2" borderId="43" xfId="4" applyFont="1" applyFill="1" applyBorder="1" applyAlignment="1">
      <alignment horizontal="right" vertical="top" wrapText="1"/>
    </xf>
    <xf numFmtId="0" fontId="13" fillId="2" borderId="0" xfId="0" applyFont="1" applyFill="1" applyProtection="1">
      <protection locked="0"/>
    </xf>
    <xf numFmtId="0" fontId="22" fillId="2" borderId="32" xfId="4" applyFont="1" applyFill="1" applyBorder="1" applyAlignment="1">
      <alignment vertical="top"/>
    </xf>
    <xf numFmtId="0" fontId="22" fillId="2" borderId="33" xfId="4" applyFont="1" applyFill="1" applyBorder="1" applyAlignment="1">
      <alignment vertical="top"/>
    </xf>
    <xf numFmtId="0" fontId="22" fillId="2" borderId="34" xfId="4" applyFont="1" applyFill="1" applyBorder="1" applyAlignment="1">
      <alignment horizontal="left" vertical="top"/>
    </xf>
    <xf numFmtId="0" fontId="22" fillId="2" borderId="35" xfId="4" applyFont="1" applyFill="1" applyBorder="1" applyAlignment="1">
      <alignment horizontal="left" vertical="top"/>
    </xf>
    <xf numFmtId="171" fontId="19" fillId="2" borderId="1" xfId="4" applyNumberFormat="1" applyFont="1" applyFill="1" applyBorder="1" applyAlignment="1">
      <alignment horizontal="center" vertical="top" wrapText="1"/>
    </xf>
    <xf numFmtId="0" fontId="17" fillId="2" borderId="1" xfId="4" applyFont="1" applyFill="1" applyBorder="1" applyAlignment="1">
      <alignment horizontal="center" vertical="top" wrapText="1"/>
    </xf>
    <xf numFmtId="0" fontId="17" fillId="2" borderId="0" xfId="4" applyFont="1" applyFill="1" applyBorder="1" applyAlignment="1">
      <alignment horizontal="center" vertical="top" wrapText="1"/>
    </xf>
    <xf numFmtId="171" fontId="19" fillId="2" borderId="49" xfId="4" applyNumberFormat="1" applyFont="1" applyFill="1" applyBorder="1" applyAlignment="1">
      <alignment horizontal="center" vertical="top" wrapText="1"/>
    </xf>
    <xf numFmtId="171" fontId="19" fillId="2" borderId="50" xfId="4" applyNumberFormat="1" applyFont="1" applyFill="1" applyBorder="1" applyAlignment="1">
      <alignment horizontal="center" vertical="top" wrapText="1"/>
    </xf>
    <xf numFmtId="171" fontId="19" fillId="2" borderId="51" xfId="4" applyNumberFormat="1" applyFont="1" applyFill="1" applyBorder="1" applyAlignment="1">
      <alignment horizontal="center" vertical="top" wrapText="1"/>
    </xf>
    <xf numFmtId="171" fontId="19" fillId="2" borderId="52" xfId="4" applyNumberFormat="1" applyFont="1" applyFill="1" applyBorder="1" applyAlignment="1">
      <alignment horizontal="center" vertical="top" wrapText="1"/>
    </xf>
    <xf numFmtId="171" fontId="19" fillId="2" borderId="55" xfId="4" applyNumberFormat="1" applyFont="1" applyFill="1" applyBorder="1" applyAlignment="1">
      <alignment horizontal="center" vertical="top" wrapText="1"/>
    </xf>
    <xf numFmtId="171" fontId="19" fillId="2" borderId="56" xfId="4" applyNumberFormat="1" applyFont="1" applyFill="1" applyBorder="1" applyAlignment="1">
      <alignment horizontal="center" vertical="top" wrapText="1"/>
    </xf>
    <xf numFmtId="171" fontId="19" fillId="2" borderId="57" xfId="4" applyNumberFormat="1" applyFont="1" applyFill="1" applyBorder="1" applyAlignment="1">
      <alignment horizontal="center" vertical="top" wrapText="1"/>
    </xf>
    <xf numFmtId="171" fontId="19" fillId="2" borderId="58" xfId="4" applyNumberFormat="1" applyFont="1" applyFill="1" applyBorder="1" applyAlignment="1">
      <alignment horizontal="center" vertical="top" wrapText="1"/>
    </xf>
    <xf numFmtId="171" fontId="19" fillId="2" borderId="61" xfId="4" applyNumberFormat="1" applyFont="1" applyFill="1" applyBorder="1" applyAlignment="1">
      <alignment horizontal="center" vertical="top" wrapText="1"/>
    </xf>
    <xf numFmtId="171" fontId="19" fillId="2" borderId="62" xfId="4" applyNumberFormat="1" applyFont="1" applyFill="1" applyBorder="1" applyAlignment="1">
      <alignment horizontal="center" vertical="top" wrapText="1"/>
    </xf>
    <xf numFmtId="171" fontId="19" fillId="2" borderId="63" xfId="4" applyNumberFormat="1" applyFont="1" applyFill="1" applyBorder="1" applyAlignment="1">
      <alignment horizontal="center" vertical="top" wrapText="1"/>
    </xf>
    <xf numFmtId="171" fontId="19" fillId="2" borderId="64" xfId="4" applyNumberFormat="1" applyFont="1" applyFill="1" applyBorder="1" applyAlignment="1">
      <alignment horizontal="center" vertical="top" wrapText="1"/>
    </xf>
    <xf numFmtId="171" fontId="19" fillId="2" borderId="48" xfId="4" applyNumberFormat="1" applyFont="1" applyFill="1" applyBorder="1" applyAlignment="1">
      <alignment horizontal="center" vertical="top" wrapText="1"/>
    </xf>
    <xf numFmtId="171" fontId="19" fillId="2" borderId="54" xfId="4" applyNumberFormat="1" applyFont="1" applyFill="1" applyBorder="1" applyAlignment="1">
      <alignment horizontal="center" vertical="top" wrapText="1"/>
    </xf>
    <xf numFmtId="171" fontId="19" fillId="2" borderId="60" xfId="4" applyNumberFormat="1" applyFont="1" applyFill="1" applyBorder="1" applyAlignment="1">
      <alignment horizontal="center" vertical="top" wrapText="1"/>
    </xf>
    <xf numFmtId="0" fontId="17" fillId="2" borderId="14" xfId="4" applyFont="1" applyFill="1" applyBorder="1" applyAlignment="1">
      <alignment horizontal="center" vertical="top" wrapText="1"/>
    </xf>
    <xf numFmtId="0" fontId="17" fillId="2" borderId="0" xfId="4" applyFont="1" applyFill="1" applyBorder="1" applyAlignment="1">
      <alignment horizontal="left" vertical="top" wrapText="1"/>
    </xf>
    <xf numFmtId="0" fontId="23" fillId="2" borderId="15" xfId="4" applyFont="1" applyFill="1" applyBorder="1" applyAlignment="1">
      <alignment horizontal="center" vertical="top" wrapText="1"/>
    </xf>
    <xf numFmtId="0" fontId="22" fillId="2" borderId="1" xfId="4" applyFont="1" applyFill="1" applyBorder="1" applyAlignment="1">
      <alignment horizontal="centerContinuous" vertical="top" wrapText="1"/>
    </xf>
    <xf numFmtId="0" fontId="22" fillId="2" borderId="14" xfId="4" applyFont="1" applyFill="1" applyBorder="1" applyAlignment="1">
      <alignment horizontal="center" vertical="top" wrapText="1"/>
    </xf>
    <xf numFmtId="170" fontId="23" fillId="2" borderId="1" xfId="4" applyNumberFormat="1" applyFont="1" applyFill="1" applyBorder="1" applyAlignment="1">
      <alignment horizontal="center" vertical="top" wrapText="1"/>
    </xf>
    <xf numFmtId="171" fontId="19" fillId="2" borderId="71" xfId="4" applyNumberFormat="1" applyFont="1" applyFill="1" applyBorder="1" applyAlignment="1">
      <alignment horizontal="center" vertical="top" wrapText="1"/>
    </xf>
    <xf numFmtId="171" fontId="19" fillId="2" borderId="72" xfId="4" applyNumberFormat="1" applyFont="1" applyFill="1" applyBorder="1" applyAlignment="1">
      <alignment horizontal="center" vertical="top" wrapText="1"/>
    </xf>
    <xf numFmtId="171" fontId="19" fillId="2" borderId="73" xfId="4" applyNumberFormat="1" applyFont="1" applyFill="1" applyBorder="1" applyAlignment="1">
      <alignment horizontal="center" vertical="top" wrapText="1"/>
    </xf>
    <xf numFmtId="171" fontId="19" fillId="2" borderId="74" xfId="4" applyNumberFormat="1" applyFont="1" applyFill="1" applyBorder="1" applyAlignment="1">
      <alignment horizontal="center" vertical="top" wrapText="1"/>
    </xf>
    <xf numFmtId="171" fontId="19" fillId="2" borderId="75" xfId="4" applyNumberFormat="1" applyFont="1" applyFill="1" applyBorder="1" applyAlignment="1">
      <alignment horizontal="center" vertical="top" wrapText="1"/>
    </xf>
    <xf numFmtId="171" fontId="19" fillId="2" borderId="79" xfId="4" applyNumberFormat="1" applyFont="1" applyFill="1" applyBorder="1" applyAlignment="1">
      <alignment horizontal="center" vertical="top" wrapText="1"/>
    </xf>
    <xf numFmtId="171" fontId="19" fillId="2" borderId="81" xfId="4" applyNumberFormat="1" applyFont="1" applyFill="1" applyBorder="1" applyAlignment="1">
      <alignment horizontal="center" vertical="top" wrapText="1"/>
    </xf>
    <xf numFmtId="171" fontId="19" fillId="2" borderId="83" xfId="4" applyNumberFormat="1" applyFont="1" applyFill="1" applyBorder="1" applyAlignment="1">
      <alignment horizontal="center" vertical="top" wrapText="1"/>
    </xf>
    <xf numFmtId="171" fontId="19" fillId="2" borderId="85" xfId="4" applyNumberFormat="1" applyFont="1" applyFill="1" applyBorder="1" applyAlignment="1">
      <alignment horizontal="center" vertical="top" wrapText="1"/>
    </xf>
    <xf numFmtId="0" fontId="17" fillId="2" borderId="86" xfId="4" applyFont="1" applyFill="1" applyBorder="1" applyAlignment="1">
      <alignment horizontal="left" vertical="top" wrapText="1"/>
    </xf>
    <xf numFmtId="0" fontId="20" fillId="2" borderId="87" xfId="4" applyFont="1" applyFill="1" applyBorder="1" applyAlignment="1">
      <alignment horizontal="left" vertical="top" wrapText="1"/>
    </xf>
    <xf numFmtId="0" fontId="20" fillId="2" borderId="88" xfId="4" applyFont="1" applyFill="1" applyBorder="1" applyAlignment="1">
      <alignment horizontal="center" vertical="top" wrapText="1"/>
    </xf>
    <xf numFmtId="0" fontId="17" fillId="2" borderId="89" xfId="4" applyFont="1" applyFill="1" applyBorder="1" applyAlignment="1">
      <alignment horizontal="center" vertical="top" wrapText="1"/>
    </xf>
    <xf numFmtId="0" fontId="17" fillId="2" borderId="90" xfId="4" applyFont="1" applyFill="1" applyBorder="1" applyAlignment="1">
      <alignment horizontal="center" vertical="top" wrapText="1"/>
    </xf>
    <xf numFmtId="0" fontId="17" fillId="2" borderId="91" xfId="4" applyFont="1" applyFill="1" applyBorder="1" applyAlignment="1">
      <alignment horizontal="center" vertical="top" wrapText="1"/>
    </xf>
    <xf numFmtId="0" fontId="17" fillId="2" borderId="92" xfId="4" applyFont="1" applyFill="1" applyBorder="1" applyAlignment="1">
      <alignment horizontal="center" vertical="top" wrapText="1"/>
    </xf>
    <xf numFmtId="9" fontId="20" fillId="2" borderId="12" xfId="4" applyNumberFormat="1" applyFont="1" applyFill="1" applyBorder="1" applyAlignment="1">
      <alignment horizontal="center" vertical="top"/>
    </xf>
    <xf numFmtId="0" fontId="20" fillId="2" borderId="7" xfId="4" applyFont="1" applyFill="1" applyBorder="1" applyAlignment="1">
      <alignment horizontal="left" vertical="top"/>
    </xf>
    <xf numFmtId="0" fontId="17" fillId="2" borderId="7" xfId="4" applyFont="1" applyFill="1" applyBorder="1" applyAlignment="1">
      <alignment vertical="top" wrapText="1"/>
    </xf>
    <xf numFmtId="0" fontId="0" fillId="2" borderId="0" xfId="0" applyFont="1" applyFill="1" applyBorder="1" applyAlignment="1" applyProtection="1">
      <alignment horizontal="right"/>
      <protection locked="0"/>
    </xf>
    <xf numFmtId="9" fontId="0" fillId="2" borderId="0" xfId="1" applyFont="1" applyFill="1" applyBorder="1" applyProtection="1">
      <protection locked="0"/>
    </xf>
    <xf numFmtId="0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0" fontId="2" fillId="2" borderId="13" xfId="0" applyFont="1" applyFill="1" applyBorder="1" applyProtection="1"/>
    <xf numFmtId="0" fontId="0" fillId="2" borderId="17" xfId="0" applyFont="1" applyFill="1" applyBorder="1" applyProtection="1"/>
    <xf numFmtId="0" fontId="0" fillId="2" borderId="13" xfId="0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37" fontId="0" fillId="2" borderId="1" xfId="0" applyNumberFormat="1" applyFont="1" applyFill="1" applyBorder="1" applyAlignment="1" applyProtection="1">
      <alignment horizontal="right"/>
    </xf>
    <xf numFmtId="37" fontId="0" fillId="2" borderId="0" xfId="0" applyNumberFormat="1" applyFont="1" applyFill="1" applyBorder="1" applyAlignment="1" applyProtection="1">
      <alignment horizontal="right"/>
    </xf>
    <xf numFmtId="37" fontId="0" fillId="2" borderId="1" xfId="0" applyNumberFormat="1" applyFont="1" applyFill="1" applyBorder="1" applyAlignment="1" applyProtection="1">
      <alignment horizontal="right"/>
      <protection locked="0"/>
    </xf>
    <xf numFmtId="37" fontId="0" fillId="2" borderId="0" xfId="0" applyNumberFormat="1" applyFont="1" applyFill="1" applyBorder="1" applyAlignment="1" applyProtection="1">
      <alignment horizontal="right"/>
      <protection locked="0"/>
    </xf>
    <xf numFmtId="37" fontId="0" fillId="2" borderId="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</xf>
    <xf numFmtId="0" fontId="25" fillId="2" borderId="0" xfId="0" applyFont="1" applyFill="1" applyBorder="1" applyProtection="1">
      <protection locked="0"/>
    </xf>
    <xf numFmtId="171" fontId="26" fillId="2" borderId="0" xfId="4" applyNumberFormat="1" applyFont="1" applyFill="1" applyBorder="1" applyAlignment="1">
      <alignment horizontal="left" vertical="top" wrapText="1"/>
    </xf>
    <xf numFmtId="0" fontId="20" fillId="2" borderId="0" xfId="4" applyFont="1" applyFill="1" applyBorder="1" applyAlignment="1">
      <alignment horizontal="left" vertical="top" wrapText="1"/>
    </xf>
    <xf numFmtId="0" fontId="26" fillId="2" borderId="0" xfId="4" applyFont="1" applyFill="1" applyBorder="1" applyAlignment="1">
      <alignment horizontal="left" vertical="top"/>
    </xf>
    <xf numFmtId="0" fontId="17" fillId="2" borderId="103" xfId="4" applyFont="1" applyFill="1" applyBorder="1" applyAlignment="1">
      <alignment vertical="top"/>
    </xf>
    <xf numFmtId="0" fontId="17" fillId="2" borderId="13" xfId="4" applyFont="1" applyFill="1" applyBorder="1" applyAlignment="1">
      <alignment vertical="top"/>
    </xf>
    <xf numFmtId="0" fontId="17" fillId="2" borderId="16" xfId="4" applyFont="1" applyFill="1" applyBorder="1" applyAlignment="1">
      <alignment vertical="top"/>
    </xf>
    <xf numFmtId="0" fontId="20" fillId="2" borderId="16" xfId="4" applyFont="1" applyFill="1" applyBorder="1" applyAlignment="1">
      <alignment horizontal="left" vertical="top"/>
    </xf>
    <xf numFmtId="171" fontId="26" fillId="2" borderId="112" xfId="4" applyNumberFormat="1" applyFont="1" applyFill="1" applyBorder="1" applyAlignment="1">
      <alignment horizontal="right" vertical="top" wrapText="1"/>
    </xf>
    <xf numFmtId="171" fontId="26" fillId="2" borderId="108" xfId="4" applyNumberFormat="1" applyFont="1" applyFill="1" applyBorder="1" applyAlignment="1">
      <alignment horizontal="right" vertical="top" wrapText="1"/>
    </xf>
    <xf numFmtId="171" fontId="26" fillId="2" borderId="113" xfId="4" applyNumberFormat="1" applyFont="1" applyFill="1" applyBorder="1" applyAlignment="1">
      <alignment horizontal="right" vertical="top" wrapText="1"/>
    </xf>
    <xf numFmtId="171" fontId="26" fillId="2" borderId="109" xfId="4" applyNumberFormat="1" applyFont="1" applyFill="1" applyBorder="1" applyAlignment="1">
      <alignment horizontal="right" vertical="top" wrapText="1"/>
    </xf>
    <xf numFmtId="0" fontId="17" fillId="2" borderId="114" xfId="4" applyFont="1" applyFill="1" applyBorder="1" applyAlignment="1">
      <alignment horizontal="right" vertical="top" wrapText="1"/>
    </xf>
    <xf numFmtId="0" fontId="17" fillId="2" borderId="110" xfId="4" applyFont="1" applyFill="1" applyBorder="1" applyAlignment="1">
      <alignment horizontal="right" vertical="top" wrapText="1"/>
    </xf>
    <xf numFmtId="165" fontId="17" fillId="2" borderId="110" xfId="4" applyNumberFormat="1" applyFont="1" applyFill="1" applyBorder="1" applyAlignment="1">
      <alignment horizontal="right" vertical="top" wrapText="1"/>
    </xf>
    <xf numFmtId="0" fontId="22" fillId="2" borderId="111" xfId="4" applyFont="1" applyFill="1" applyBorder="1" applyAlignment="1">
      <alignment horizontal="center" vertical="top" wrapText="1"/>
    </xf>
    <xf numFmtId="0" fontId="22" fillId="2" borderId="107" xfId="4" applyFont="1" applyFill="1" applyBorder="1" applyAlignment="1">
      <alignment horizontal="center" vertical="top" wrapText="1"/>
    </xf>
    <xf numFmtId="0" fontId="28" fillId="2" borderId="107" xfId="4" applyFont="1" applyFill="1" applyBorder="1" applyAlignment="1">
      <alignment horizontal="center" vertical="top" wrapText="1"/>
    </xf>
    <xf numFmtId="0" fontId="22" fillId="2" borderId="13" xfId="4" applyFont="1" applyFill="1" applyBorder="1" applyAlignment="1">
      <alignment vertical="top"/>
    </xf>
    <xf numFmtId="0" fontId="22" fillId="2" borderId="16" xfId="4" applyFont="1" applyFill="1" applyBorder="1" applyAlignment="1">
      <alignment vertical="top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171" fontId="26" fillId="2" borderId="17" xfId="4" applyNumberFormat="1" applyFont="1" applyFill="1" applyBorder="1" applyAlignment="1">
      <alignment vertical="top" wrapText="1"/>
    </xf>
    <xf numFmtId="0" fontId="20" fillId="2" borderId="17" xfId="4" applyFont="1" applyFill="1" applyBorder="1" applyAlignment="1">
      <alignment vertical="top" wrapText="1"/>
    </xf>
    <xf numFmtId="170" fontId="28" fillId="2" borderId="17" xfId="4" applyNumberFormat="1" applyFont="1" applyFill="1" applyBorder="1" applyAlignment="1">
      <alignment vertical="top" wrapText="1"/>
    </xf>
    <xf numFmtId="0" fontId="17" fillId="2" borderId="100" xfId="4" applyFont="1" applyFill="1" applyBorder="1" applyAlignment="1">
      <alignment vertical="top"/>
    </xf>
    <xf numFmtId="0" fontId="17" fillId="2" borderId="93" xfId="4" applyFont="1" applyFill="1" applyBorder="1" applyAlignment="1">
      <alignment vertical="top"/>
    </xf>
    <xf numFmtId="171" fontId="26" fillId="2" borderId="93" xfId="4" applyNumberFormat="1" applyFont="1" applyFill="1" applyBorder="1" applyAlignment="1">
      <alignment vertical="top"/>
    </xf>
    <xf numFmtId="0" fontId="20" fillId="2" borderId="101" xfId="4" applyFont="1" applyFill="1" applyBorder="1" applyAlignment="1">
      <alignment vertical="top"/>
    </xf>
    <xf numFmtId="0" fontId="20" fillId="2" borderId="94" xfId="4" applyFont="1" applyFill="1" applyBorder="1" applyAlignment="1">
      <alignment vertical="top"/>
    </xf>
    <xf numFmtId="0" fontId="17" fillId="2" borderId="102" xfId="4" applyFont="1" applyFill="1" applyBorder="1" applyAlignment="1">
      <alignment vertical="top"/>
    </xf>
    <xf numFmtId="0" fontId="17" fillId="2" borderId="95" xfId="4" applyFont="1" applyFill="1" applyBorder="1" applyAlignment="1">
      <alignment vertical="top"/>
    </xf>
    <xf numFmtId="0" fontId="20" fillId="2" borderId="95" xfId="4" applyFont="1" applyFill="1" applyBorder="1" applyAlignment="1">
      <alignment vertical="top"/>
    </xf>
    <xf numFmtId="0" fontId="17" fillId="2" borderId="96" xfId="4" applyFont="1" applyFill="1" applyBorder="1" applyAlignment="1">
      <alignment vertical="top"/>
    </xf>
    <xf numFmtId="171" fontId="26" fillId="2" borderId="96" xfId="4" applyNumberFormat="1" applyFont="1" applyFill="1" applyBorder="1" applyAlignment="1">
      <alignment vertical="top"/>
    </xf>
    <xf numFmtId="0" fontId="17" fillId="2" borderId="104" xfId="4" applyFont="1" applyFill="1" applyBorder="1" applyAlignment="1">
      <alignment vertical="top"/>
    </xf>
    <xf numFmtId="0" fontId="17" fillId="2" borderId="97" xfId="4" applyFont="1" applyFill="1" applyBorder="1" applyAlignment="1">
      <alignment vertical="top"/>
    </xf>
    <xf numFmtId="171" fontId="26" fillId="2" borderId="97" xfId="4" applyNumberFormat="1" applyFont="1" applyFill="1" applyBorder="1" applyAlignment="1">
      <alignment vertical="top"/>
    </xf>
    <xf numFmtId="0" fontId="17" fillId="2" borderId="105" xfId="4" applyFont="1" applyFill="1" applyBorder="1" applyAlignment="1">
      <alignment vertical="top"/>
    </xf>
    <xf numFmtId="0" fontId="17" fillId="2" borderId="106" xfId="4" applyFont="1" applyFill="1" applyBorder="1" applyAlignment="1">
      <alignment vertical="top"/>
    </xf>
    <xf numFmtId="171" fontId="26" fillId="2" borderId="106" xfId="4" applyNumberFormat="1" applyFont="1" applyFill="1" applyBorder="1" applyAlignment="1">
      <alignment vertical="top"/>
    </xf>
    <xf numFmtId="0" fontId="22" fillId="2" borderId="98" xfId="4" applyFont="1" applyFill="1" applyBorder="1" applyAlignment="1">
      <alignment horizontal="centerContinuous" vertical="top"/>
    </xf>
    <xf numFmtId="0" fontId="22" fillId="2" borderId="99" xfId="4" applyFont="1" applyFill="1" applyBorder="1" applyAlignment="1">
      <alignment horizontal="centerContinuous" vertical="top"/>
    </xf>
    <xf numFmtId="170" fontId="28" fillId="2" borderId="99" xfId="4" applyNumberFormat="1" applyFont="1" applyFill="1" applyBorder="1" applyAlignment="1">
      <alignment horizontal="centerContinuous" vertical="top"/>
    </xf>
    <xf numFmtId="0" fontId="20" fillId="2" borderId="9" xfId="4" applyFont="1" applyFill="1" applyBorder="1" applyAlignment="1">
      <alignment horizontal="left" vertical="top"/>
    </xf>
    <xf numFmtId="0" fontId="17" fillId="2" borderId="23" xfId="4" applyFont="1" applyFill="1" applyBorder="1" applyAlignment="1">
      <alignment horizontal="center" vertical="top" wrapText="1"/>
    </xf>
    <xf numFmtId="0" fontId="22" fillId="2" borderId="24" xfId="4" applyFont="1" applyFill="1" applyBorder="1" applyAlignment="1">
      <alignment horizontal="center" vertical="top" wrapText="1"/>
    </xf>
    <xf numFmtId="0" fontId="22" fillId="2" borderId="0" xfId="4" applyFont="1" applyFill="1" applyBorder="1" applyAlignment="1">
      <alignment horizontal="center" vertical="top" wrapText="1"/>
    </xf>
    <xf numFmtId="14" fontId="22" fillId="2" borderId="14" xfId="4" applyNumberFormat="1" applyFont="1" applyFill="1" applyBorder="1" applyAlignment="1">
      <alignment horizontal="center" vertical="top" wrapText="1"/>
    </xf>
    <xf numFmtId="14" fontId="22" fillId="2" borderId="23" xfId="4" applyNumberFormat="1" applyFont="1" applyFill="1" applyBorder="1" applyAlignment="1">
      <alignment horizontal="center" vertical="top" wrapText="1"/>
    </xf>
    <xf numFmtId="0" fontId="22" fillId="2" borderId="25" xfId="4" applyFont="1" applyFill="1" applyBorder="1" applyAlignment="1">
      <alignment horizontal="center" vertical="top" wrapText="1"/>
    </xf>
    <xf numFmtId="14" fontId="22" fillId="2" borderId="12" xfId="4" applyNumberFormat="1" applyFont="1" applyFill="1" applyBorder="1" applyAlignment="1">
      <alignment horizontal="center" vertical="top" wrapText="1"/>
    </xf>
    <xf numFmtId="0" fontId="17" fillId="2" borderId="25" xfId="4" applyFont="1" applyFill="1" applyBorder="1" applyAlignment="1">
      <alignment horizontal="left" vertical="center" wrapText="1"/>
    </xf>
    <xf numFmtId="0" fontId="17" fillId="2" borderId="24" xfId="4" applyFont="1" applyFill="1" applyBorder="1" applyAlignment="1">
      <alignment horizontal="center" vertical="center" wrapText="1"/>
    </xf>
    <xf numFmtId="0" fontId="22" fillId="2" borderId="14" xfId="4" applyFont="1" applyFill="1" applyBorder="1" applyAlignment="1">
      <alignment horizontal="center" vertical="center" wrapText="1"/>
    </xf>
    <xf numFmtId="0" fontId="17" fillId="2" borderId="24" xfId="4" applyFont="1" applyFill="1" applyBorder="1" applyAlignment="1">
      <alignment horizontal="center" vertical="top"/>
    </xf>
    <xf numFmtId="0" fontId="17" fillId="2" borderId="1" xfId="4" applyFont="1" applyFill="1" applyBorder="1" applyAlignment="1">
      <alignment horizontal="center" vertical="top"/>
    </xf>
    <xf numFmtId="0" fontId="22" fillId="2" borderId="12" xfId="4" applyFont="1" applyFill="1" applyBorder="1" applyAlignment="1">
      <alignment horizontal="center" vertical="center" wrapText="1"/>
    </xf>
    <xf numFmtId="0" fontId="17" fillId="2" borderId="16" xfId="4" applyFont="1" applyFill="1" applyBorder="1" applyAlignment="1">
      <alignment horizontal="center" vertical="top" wrapText="1"/>
    </xf>
    <xf numFmtId="0" fontId="22" fillId="2" borderId="20" xfId="4" applyFont="1" applyFill="1" applyBorder="1" applyAlignment="1">
      <alignment horizontal="center" vertical="top" wrapText="1"/>
    </xf>
    <xf numFmtId="0" fontId="22" fillId="2" borderId="19" xfId="4" applyFont="1" applyFill="1" applyBorder="1" applyAlignment="1">
      <alignment horizontal="center" vertical="top" wrapText="1"/>
    </xf>
    <xf numFmtId="0" fontId="22" fillId="2" borderId="15" xfId="4" applyFont="1" applyFill="1" applyBorder="1" applyAlignment="1">
      <alignment horizontal="center" vertical="top" wrapText="1"/>
    </xf>
    <xf numFmtId="0" fontId="13" fillId="2" borderId="15" xfId="0" applyFont="1" applyFill="1" applyBorder="1" applyProtection="1">
      <protection locked="0"/>
    </xf>
    <xf numFmtId="0" fontId="13" fillId="2" borderId="20" xfId="0" applyFont="1" applyFill="1" applyBorder="1" applyProtection="1">
      <protection locked="0"/>
    </xf>
    <xf numFmtId="171" fontId="17" fillId="2" borderId="15" xfId="4" applyNumberFormat="1" applyFont="1" applyFill="1" applyBorder="1" applyAlignment="1">
      <alignment vertical="top" wrapText="1"/>
    </xf>
    <xf numFmtId="171" fontId="17" fillId="2" borderId="19" xfId="4" applyNumberFormat="1" applyFont="1" applyFill="1" applyBorder="1" applyAlignment="1">
      <alignment vertical="top" wrapText="1"/>
    </xf>
    <xf numFmtId="170" fontId="17" fillId="2" borderId="15" xfId="4" applyNumberFormat="1" applyFont="1" applyFill="1" applyBorder="1" applyAlignment="1">
      <alignment vertical="top" wrapText="1"/>
    </xf>
    <xf numFmtId="171" fontId="17" fillId="2" borderId="1" xfId="4" applyNumberFormat="1" applyFont="1" applyFill="1" applyBorder="1" applyAlignment="1">
      <alignment vertical="top" wrapText="1"/>
    </xf>
    <xf numFmtId="171" fontId="17" fillId="2" borderId="16" xfId="4" applyNumberFormat="1" applyFont="1" applyFill="1" applyBorder="1" applyAlignment="1">
      <alignment vertical="top" wrapText="1"/>
    </xf>
    <xf numFmtId="170" fontId="17" fillId="2" borderId="1" xfId="4" applyNumberFormat="1" applyFont="1" applyFill="1" applyBorder="1" applyAlignment="1">
      <alignment vertical="top" wrapText="1"/>
    </xf>
    <xf numFmtId="171" fontId="17" fillId="2" borderId="14" xfId="4" applyNumberFormat="1" applyFont="1" applyFill="1" applyBorder="1" applyAlignment="1">
      <alignment vertical="top" wrapText="1"/>
    </xf>
    <xf numFmtId="171" fontId="17" fillId="2" borderId="23" xfId="4" applyNumberFormat="1" applyFont="1" applyFill="1" applyBorder="1" applyAlignment="1">
      <alignment vertical="top" wrapText="1"/>
    </xf>
    <xf numFmtId="170" fontId="17" fillId="2" borderId="14" xfId="4" applyNumberFormat="1" applyFont="1" applyFill="1" applyBorder="1" applyAlignment="1">
      <alignment vertical="top" wrapText="1"/>
    </xf>
    <xf numFmtId="0" fontId="17" fillId="2" borderId="14" xfId="4" applyFont="1" applyFill="1" applyBorder="1" applyAlignment="1">
      <alignment vertical="top" wrapText="1"/>
    </xf>
    <xf numFmtId="171" fontId="18" fillId="2" borderId="7" xfId="4" applyNumberFormat="1" applyFont="1" applyFill="1" applyBorder="1" applyAlignment="1">
      <alignment vertical="top" wrapText="1"/>
    </xf>
    <xf numFmtId="0" fontId="20" fillId="2" borderId="7" xfId="4" applyFont="1" applyFill="1" applyBorder="1" applyAlignment="1">
      <alignment vertical="top" wrapText="1"/>
    </xf>
    <xf numFmtId="0" fontId="31" fillId="4" borderId="0" xfId="5" applyAlignment="1">
      <alignment horizontal="center"/>
    </xf>
    <xf numFmtId="0" fontId="30" fillId="0" borderId="0" xfId="0" applyFont="1"/>
    <xf numFmtId="0" fontId="2" fillId="0" borderId="0" xfId="0" applyFont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0" fillId="2" borderId="1" xfId="0" applyFill="1" applyBorder="1" applyAlignment="1">
      <alignment horizontal="left"/>
    </xf>
    <xf numFmtId="0" fontId="0" fillId="2" borderId="23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8" fillId="2" borderId="4" xfId="2" quotePrefix="1" applyFont="1" applyFill="1" applyBorder="1" applyAlignment="1" applyProtection="1">
      <alignment horizontal="center"/>
    </xf>
    <xf numFmtId="0" fontId="8" fillId="2" borderId="5" xfId="2" quotePrefix="1" applyFont="1" applyFill="1" applyBorder="1" applyAlignment="1" applyProtection="1">
      <alignment horizontal="center"/>
    </xf>
    <xf numFmtId="0" fontId="0" fillId="2" borderId="21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3" fontId="1" fillId="2" borderId="21" xfId="3" applyNumberFormat="1" applyFont="1" applyFill="1" applyBorder="1" applyAlignment="1">
      <alignment horizontal="center"/>
    </xf>
    <xf numFmtId="3" fontId="1" fillId="2" borderId="7" xfId="3" applyNumberFormat="1" applyFont="1" applyFill="1" applyBorder="1" applyAlignment="1">
      <alignment horizontal="center"/>
    </xf>
    <xf numFmtId="3" fontId="1" fillId="2" borderId="0" xfId="3" applyNumberFormat="1" applyFont="1" applyFill="1" applyBorder="1" applyAlignment="1">
      <alignment horizontal="center"/>
    </xf>
    <xf numFmtId="0" fontId="0" fillId="2" borderId="21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8" fillId="2" borderId="0" xfId="2" quotePrefix="1" applyFont="1" applyFill="1" applyBorder="1" applyAlignment="1" applyProtection="1">
      <alignment horizontal="center"/>
    </xf>
    <xf numFmtId="0" fontId="8" fillId="2" borderId="7" xfId="2" quotePrefix="1" applyFont="1" applyFill="1" applyBorder="1" applyAlignment="1" applyProtection="1">
      <alignment horizontal="center"/>
    </xf>
    <xf numFmtId="0" fontId="17" fillId="2" borderId="82" xfId="4" applyFont="1" applyFill="1" applyBorder="1" applyAlignment="1">
      <alignment horizontal="left" vertical="top" wrapText="1"/>
    </xf>
    <xf numFmtId="0" fontId="17" fillId="2" borderId="53" xfId="4" applyFont="1" applyFill="1" applyBorder="1" applyAlignment="1">
      <alignment horizontal="left" vertical="top" wrapText="1"/>
    </xf>
    <xf numFmtId="0" fontId="17" fillId="2" borderId="84" xfId="4" applyFont="1" applyFill="1" applyBorder="1" applyAlignment="1">
      <alignment horizontal="left" vertical="top" wrapText="1"/>
    </xf>
    <xf numFmtId="0" fontId="17" fillId="2" borderId="59" xfId="4" applyFont="1" applyFill="1" applyBorder="1" applyAlignment="1">
      <alignment horizontal="left" vertical="top" wrapText="1"/>
    </xf>
    <xf numFmtId="0" fontId="22" fillId="2" borderId="18" xfId="4" applyFont="1" applyFill="1" applyBorder="1" applyAlignment="1">
      <alignment horizontal="left" wrapText="1"/>
    </xf>
    <xf numFmtId="0" fontId="22" fillId="2" borderId="76" xfId="4" applyFont="1" applyFill="1" applyBorder="1" applyAlignment="1">
      <alignment horizontal="left" wrapText="1"/>
    </xf>
    <xf numFmtId="0" fontId="22" fillId="2" borderId="22" xfId="4" applyFont="1" applyFill="1" applyBorder="1" applyAlignment="1">
      <alignment horizontal="left" wrapText="1"/>
    </xf>
    <xf numFmtId="0" fontId="22" fillId="2" borderId="77" xfId="4" applyFont="1" applyFill="1" applyBorder="1" applyAlignment="1">
      <alignment horizontal="left" wrapText="1"/>
    </xf>
    <xf numFmtId="0" fontId="17" fillId="2" borderId="78" xfId="4" applyFont="1" applyFill="1" applyBorder="1" applyAlignment="1">
      <alignment horizontal="left" vertical="top" wrapText="1"/>
    </xf>
    <xf numFmtId="0" fontId="17" fillId="2" borderId="70" xfId="4" applyFont="1" applyFill="1" applyBorder="1" applyAlignment="1">
      <alignment horizontal="left" vertical="top" wrapText="1"/>
    </xf>
    <xf numFmtId="0" fontId="17" fillId="2" borderId="80" xfId="4" applyFont="1" applyFill="1" applyBorder="1" applyAlignment="1">
      <alignment horizontal="left" vertical="top" wrapText="1"/>
    </xf>
    <xf numFmtId="0" fontId="17" fillId="2" borderId="47" xfId="4" applyFont="1" applyFill="1" applyBorder="1" applyAlignment="1">
      <alignment horizontal="left" vertical="top" wrapText="1"/>
    </xf>
    <xf numFmtId="0" fontId="17" fillId="2" borderId="68" xfId="4" applyFont="1" applyFill="1" applyBorder="1" applyAlignment="1">
      <alignment horizontal="left" vertical="top" wrapText="1"/>
    </xf>
    <xf numFmtId="0" fontId="17" fillId="2" borderId="69" xfId="4" applyFont="1" applyFill="1" applyBorder="1" applyAlignment="1">
      <alignment horizontal="left" vertical="top" wrapText="1"/>
    </xf>
    <xf numFmtId="0" fontId="17" fillId="2" borderId="67" xfId="4" applyFont="1" applyFill="1" applyBorder="1" applyAlignment="1">
      <alignment horizontal="left" vertical="top" wrapText="1"/>
    </xf>
    <xf numFmtId="0" fontId="17" fillId="2" borderId="46" xfId="4" applyFont="1" applyFill="1" applyBorder="1" applyAlignment="1">
      <alignment horizontal="left" vertical="top" wrapText="1"/>
    </xf>
    <xf numFmtId="0" fontId="17" fillId="2" borderId="66" xfId="4" applyFont="1" applyFill="1" applyBorder="1" applyAlignment="1">
      <alignment horizontal="left" vertical="top" wrapText="1"/>
    </xf>
    <xf numFmtId="0" fontId="17" fillId="2" borderId="45" xfId="4" applyFont="1" applyFill="1" applyBorder="1" applyAlignment="1">
      <alignment horizontal="left" vertical="top" wrapText="1"/>
    </xf>
    <xf numFmtId="0" fontId="22" fillId="2" borderId="19" xfId="4" applyFont="1" applyFill="1" applyBorder="1" applyAlignment="1">
      <alignment horizontal="left" wrapText="1"/>
    </xf>
    <xf numFmtId="0" fontId="22" fillId="2" borderId="65" xfId="4" applyFont="1" applyFill="1" applyBorder="1" applyAlignment="1">
      <alignment horizontal="left" wrapText="1"/>
    </xf>
    <xf numFmtId="0" fontId="22" fillId="2" borderId="44" xfId="4" applyFont="1" applyFill="1" applyBorder="1" applyAlignment="1">
      <alignment horizontal="left" wrapText="1"/>
    </xf>
  </cellXfs>
  <cellStyles count="6">
    <cellStyle name="Accent2" xfId="5" builtinId="33"/>
    <cellStyle name="Comma" xfId="3" builtinId="3"/>
    <cellStyle name="Hyperlink" xfId="2" builtinId="8"/>
    <cellStyle name="Normal" xfId="0" builtinId="0"/>
    <cellStyle name="Normal 2" xfId="4"/>
    <cellStyle name="Percent" xfId="1" builtinId="5"/>
  </cellStyles>
  <dxfs count="10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tabSelected="1" workbookViewId="0"/>
  </sheetViews>
  <sheetFormatPr defaultRowHeight="15" x14ac:dyDescent="0.25"/>
  <cols>
    <col min="12" max="12" width="7" customWidth="1"/>
    <col min="13" max="13" width="12.42578125" customWidth="1"/>
  </cols>
  <sheetData>
    <row r="6" spans="1:13" ht="21" x14ac:dyDescent="0.35">
      <c r="A6" s="17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5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7" spans="1:13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25">
      <c r="A28" t="s">
        <v>29</v>
      </c>
    </row>
    <row r="30" spans="1:13" ht="15.75" x14ac:dyDescent="0.25">
      <c r="A30" s="18" t="s">
        <v>28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7"/>
  <sheetViews>
    <sheetView workbookViewId="0"/>
  </sheetViews>
  <sheetFormatPr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20" ht="15.75" thickBot="1" x14ac:dyDescent="0.3"/>
    <row r="2" spans="1:20" ht="15" customHeight="1" thickBot="1" x14ac:dyDescent="0.3">
      <c r="L2" s="20" t="s">
        <v>31</v>
      </c>
      <c r="M2" s="23" t="str">
        <f t="array" ref="M2">IF(SUM(IF(M8:S37="",0,1))=0,"",SUM(M8:S37))</f>
        <v/>
      </c>
      <c r="O2" s="14" t="s">
        <v>14</v>
      </c>
      <c r="P2" s="6" t="str">
        <f>IF(M2="","",M2/M3)</f>
        <v/>
      </c>
    </row>
    <row r="3" spans="1:20" x14ac:dyDescent="0.25">
      <c r="L3" s="21" t="s">
        <v>32</v>
      </c>
      <c r="M3" s="22">
        <f>SUM(B8:B37)</f>
        <v>71.25</v>
      </c>
    </row>
    <row r="5" spans="1:20" ht="23.25" x14ac:dyDescent="0.35">
      <c r="A5" s="16" t="s">
        <v>437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20" ht="15.75" x14ac:dyDescent="0.25">
      <c r="A6" s="1"/>
      <c r="B6" s="348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20" x14ac:dyDescent="0.25">
      <c r="A7" s="3" t="s">
        <v>0</v>
      </c>
      <c r="B7" s="348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20" x14ac:dyDescent="0.25">
      <c r="A8" s="15">
        <v>1</v>
      </c>
      <c r="B8" s="12">
        <f>SUM(C8:I8)</f>
        <v>2.25</v>
      </c>
      <c r="C8" s="12">
        <v>0.75</v>
      </c>
      <c r="D8" s="12">
        <v>0.75</v>
      </c>
      <c r="E8" s="12">
        <v>0.75</v>
      </c>
      <c r="F8" s="12"/>
      <c r="G8" s="12"/>
      <c r="H8" s="12"/>
      <c r="I8" s="12"/>
      <c r="J8" s="11" t="str">
        <f ca="1">INDIRECT("'"&amp;A8&amp;"'!B1")</f>
        <v>Incomplete</v>
      </c>
      <c r="L8" s="15">
        <f>A8</f>
        <v>1</v>
      </c>
      <c r="M8" s="92" t="str">
        <f>IF('1'!$A8="","",'1'!$A8)</f>
        <v/>
      </c>
      <c r="N8" s="92" t="str">
        <f>IF('1'!$A12="","",'1'!$A12)</f>
        <v/>
      </c>
      <c r="O8" s="92" t="str">
        <f>IF('1'!$A16="","",'1'!$A16)</f>
        <v/>
      </c>
      <c r="P8" s="92"/>
      <c r="Q8" s="92"/>
      <c r="R8" s="92"/>
      <c r="S8" s="92"/>
    </row>
    <row r="9" spans="1:20" x14ac:dyDescent="0.25">
      <c r="A9" s="15">
        <v>2</v>
      </c>
      <c r="B9" s="12">
        <f t="shared" ref="B9:B37" si="0">SUM(C9:I9)</f>
        <v>1.5</v>
      </c>
      <c r="C9" s="12">
        <v>0.5</v>
      </c>
      <c r="D9" s="12">
        <v>1</v>
      </c>
      <c r="E9" s="12"/>
      <c r="F9" s="12"/>
      <c r="G9" s="12"/>
      <c r="H9" s="12"/>
      <c r="I9" s="12"/>
      <c r="J9" s="11" t="str">
        <f t="shared" ref="J9:J26" ca="1" si="1">INDIRECT("'"&amp;A9&amp;"'!B1")</f>
        <v>Incomplete</v>
      </c>
      <c r="L9" s="15">
        <f t="shared" ref="L9:L26" si="2">A9</f>
        <v>2</v>
      </c>
      <c r="M9" s="92" t="str">
        <f>IF('2'!$A8="","",'2'!$A8)</f>
        <v/>
      </c>
      <c r="N9" s="92" t="str">
        <f>IF('2'!$A12="","",'2'!$A12)</f>
        <v/>
      </c>
      <c r="O9" s="92"/>
      <c r="P9" s="92"/>
      <c r="Q9" s="92"/>
      <c r="R9" s="92"/>
      <c r="S9" s="92"/>
    </row>
    <row r="10" spans="1:20" x14ac:dyDescent="0.25">
      <c r="A10" s="15">
        <v>3</v>
      </c>
      <c r="B10" s="12">
        <f t="shared" si="0"/>
        <v>2.5</v>
      </c>
      <c r="C10" s="12">
        <v>2</v>
      </c>
      <c r="D10" s="12">
        <v>0.5</v>
      </c>
      <c r="E10" s="12"/>
      <c r="F10" s="12"/>
      <c r="G10" s="12"/>
      <c r="H10" s="12"/>
      <c r="I10" s="12"/>
      <c r="J10" s="11" t="str">
        <f t="shared" ca="1" si="1"/>
        <v>Incomplete</v>
      </c>
      <c r="L10" s="15">
        <f t="shared" si="2"/>
        <v>3</v>
      </c>
      <c r="M10" s="92" t="str">
        <f>IF('3'!$A8="","",'3'!$A8)</f>
        <v/>
      </c>
      <c r="N10" s="92" t="str">
        <f>IF('3'!$A12="","",'3'!$A12)</f>
        <v/>
      </c>
      <c r="O10" s="92"/>
      <c r="P10" s="92"/>
      <c r="Q10" s="92"/>
      <c r="R10" s="92"/>
      <c r="S10" s="92"/>
    </row>
    <row r="11" spans="1:20" x14ac:dyDescent="0.25">
      <c r="A11" s="15">
        <v>4</v>
      </c>
      <c r="B11" s="12">
        <f t="shared" si="0"/>
        <v>1.5</v>
      </c>
      <c r="C11" s="12">
        <v>0.75</v>
      </c>
      <c r="D11" s="12">
        <v>0.75</v>
      </c>
      <c r="E11" s="12"/>
      <c r="F11" s="12"/>
      <c r="G11" s="12"/>
      <c r="H11" s="12"/>
      <c r="I11" s="12"/>
      <c r="J11" s="11" t="str">
        <f t="shared" ca="1" si="1"/>
        <v>Incomplete</v>
      </c>
      <c r="L11" s="15">
        <f t="shared" si="2"/>
        <v>4</v>
      </c>
      <c r="M11" s="92" t="str">
        <f>IF('4'!$A16="","",'4'!$A16)</f>
        <v/>
      </c>
      <c r="N11" s="92" t="str">
        <f>IF('4'!$A20="","",'4'!$A20)</f>
        <v/>
      </c>
      <c r="O11" s="92"/>
      <c r="P11" s="92"/>
      <c r="Q11" s="92"/>
      <c r="R11" s="92"/>
      <c r="S11" s="92"/>
    </row>
    <row r="12" spans="1:20" x14ac:dyDescent="0.25">
      <c r="A12" s="15">
        <v>5</v>
      </c>
      <c r="B12" s="12">
        <f t="shared" si="0"/>
        <v>3</v>
      </c>
      <c r="C12" s="12">
        <v>1</v>
      </c>
      <c r="D12" s="12">
        <v>0.5</v>
      </c>
      <c r="E12" s="12">
        <v>0.5</v>
      </c>
      <c r="F12" s="12">
        <v>1</v>
      </c>
      <c r="G12" s="12"/>
      <c r="H12" s="12"/>
      <c r="I12" s="12"/>
      <c r="J12" s="11" t="str">
        <f t="shared" ca="1" si="1"/>
        <v>Incomplete</v>
      </c>
      <c r="L12" s="15">
        <f t="shared" si="2"/>
        <v>5</v>
      </c>
      <c r="M12" s="92" t="str">
        <f>IF('5'!$A8="","",'5'!$A8)</f>
        <v/>
      </c>
      <c r="N12" s="346" t="str">
        <f>IF('5'!$A12="","",'5'!$A12)</f>
        <v/>
      </c>
      <c r="O12" s="92" t="str">
        <f>IF('5'!$A16="","",'5'!$A16)</f>
        <v/>
      </c>
      <c r="P12" s="92" t="str">
        <f>IF('5'!$A20="","",'5'!$A20)</f>
        <v/>
      </c>
      <c r="Q12" s="92"/>
      <c r="R12" s="92"/>
      <c r="S12" s="92"/>
      <c r="T12" s="347" t="s">
        <v>438</v>
      </c>
    </row>
    <row r="13" spans="1:20" x14ac:dyDescent="0.25">
      <c r="A13" s="15">
        <v>6</v>
      </c>
      <c r="B13" s="12">
        <f t="shared" si="0"/>
        <v>1</v>
      </c>
      <c r="C13" s="12">
        <v>0.25</v>
      </c>
      <c r="D13" s="12">
        <v>0.25</v>
      </c>
      <c r="E13" s="12">
        <v>0.25</v>
      </c>
      <c r="F13" s="12">
        <v>0.25</v>
      </c>
      <c r="G13" s="12"/>
      <c r="H13" s="12"/>
      <c r="I13" s="12"/>
      <c r="J13" s="11" t="str">
        <f t="shared" ca="1" si="1"/>
        <v>Incomplete</v>
      </c>
      <c r="L13" s="15">
        <f t="shared" si="2"/>
        <v>6</v>
      </c>
      <c r="M13" s="92" t="str">
        <f>IF('6'!$A8="","",'6'!$A8)</f>
        <v/>
      </c>
      <c r="N13" s="346" t="str">
        <f>IF('6'!$A12="","",'6'!$A12)</f>
        <v/>
      </c>
      <c r="O13" s="346" t="str">
        <f>IF('6'!$A16="","",'6'!$A16)</f>
        <v/>
      </c>
      <c r="P13" s="92" t="str">
        <f>IF('6'!$A20="","",'6'!$A20)</f>
        <v/>
      </c>
      <c r="Q13" s="92"/>
      <c r="R13" s="92"/>
      <c r="S13" s="92"/>
      <c r="T13" s="347" t="s">
        <v>439</v>
      </c>
    </row>
    <row r="14" spans="1:20" x14ac:dyDescent="0.25">
      <c r="A14" s="15">
        <v>7</v>
      </c>
      <c r="B14" s="12">
        <f t="shared" si="0"/>
        <v>1</v>
      </c>
      <c r="C14" s="12">
        <v>1</v>
      </c>
      <c r="D14" s="12"/>
      <c r="E14" s="12"/>
      <c r="F14" s="12"/>
      <c r="G14" s="12"/>
      <c r="H14" s="12"/>
      <c r="I14" s="12"/>
      <c r="J14" s="11" t="str">
        <f t="shared" ca="1" si="1"/>
        <v>Incomplete</v>
      </c>
      <c r="L14" s="15">
        <f t="shared" si="2"/>
        <v>7</v>
      </c>
      <c r="M14" s="92" t="str">
        <f>IF('7'!$A5="","",'7'!$A5)</f>
        <v/>
      </c>
      <c r="N14" s="92"/>
      <c r="O14" s="92"/>
      <c r="P14" s="92"/>
      <c r="Q14" s="92"/>
      <c r="R14" s="92"/>
      <c r="S14" s="92"/>
    </row>
    <row r="15" spans="1:20" x14ac:dyDescent="0.25">
      <c r="A15" s="15">
        <v>8</v>
      </c>
      <c r="B15" s="12">
        <f t="shared" si="0"/>
        <v>2</v>
      </c>
      <c r="C15" s="12">
        <v>1</v>
      </c>
      <c r="D15" s="12">
        <v>1</v>
      </c>
      <c r="E15" s="12"/>
      <c r="F15" s="12"/>
      <c r="G15" s="12"/>
      <c r="H15" s="12"/>
      <c r="I15" s="12"/>
      <c r="J15" s="11" t="str">
        <f t="shared" ca="1" si="1"/>
        <v>Incomplete</v>
      </c>
      <c r="L15" s="15">
        <f t="shared" si="2"/>
        <v>8</v>
      </c>
      <c r="M15" s="92" t="str">
        <f>IF('8'!$A8="","",'8'!$A8)</f>
        <v/>
      </c>
      <c r="N15" s="92" t="str">
        <f>IF('8'!$A14="","",'8'!$A14)</f>
        <v/>
      </c>
      <c r="O15" s="92"/>
      <c r="P15" s="92"/>
      <c r="Q15" s="92"/>
      <c r="R15" s="92"/>
      <c r="S15" s="92"/>
    </row>
    <row r="16" spans="1:20" x14ac:dyDescent="0.25">
      <c r="A16" s="15">
        <v>9</v>
      </c>
      <c r="B16" s="12">
        <f t="shared" si="0"/>
        <v>1.75</v>
      </c>
      <c r="C16" s="12">
        <v>0.75</v>
      </c>
      <c r="D16" s="12">
        <v>1</v>
      </c>
      <c r="E16" s="12"/>
      <c r="F16" s="12"/>
      <c r="G16" s="12"/>
      <c r="H16" s="12"/>
      <c r="I16" s="12"/>
      <c r="J16" s="11" t="str">
        <f t="shared" ca="1" si="1"/>
        <v>Incomplete</v>
      </c>
      <c r="L16" s="15">
        <f t="shared" si="2"/>
        <v>9</v>
      </c>
      <c r="M16" s="346" t="str">
        <f>IF('9'!$A8="","",'9'!$A8)</f>
        <v/>
      </c>
      <c r="N16" s="346" t="str">
        <f>IF('9'!$A12="","",'9'!$A12)</f>
        <v/>
      </c>
      <c r="O16" s="92"/>
      <c r="P16" s="92"/>
      <c r="Q16" s="92"/>
      <c r="R16" s="92"/>
      <c r="S16" s="92"/>
      <c r="T16" s="347" t="s">
        <v>440</v>
      </c>
    </row>
    <row r="17" spans="1:20" x14ac:dyDescent="0.25">
      <c r="A17" s="15">
        <v>10</v>
      </c>
      <c r="B17" s="12">
        <f t="shared" si="0"/>
        <v>1.5</v>
      </c>
      <c r="C17" s="12">
        <v>1.5</v>
      </c>
      <c r="D17" s="12"/>
      <c r="E17" s="12"/>
      <c r="F17" s="12"/>
      <c r="G17" s="12"/>
      <c r="H17" s="12"/>
      <c r="I17" s="12"/>
      <c r="J17" s="11" t="str">
        <f t="shared" ca="1" si="1"/>
        <v>Incomplete</v>
      </c>
      <c r="L17" s="15">
        <f t="shared" si="2"/>
        <v>10</v>
      </c>
      <c r="M17" s="92" t="str">
        <f>IF('10'!$A5="","",'10'!$A5)</f>
        <v/>
      </c>
      <c r="N17" s="92"/>
      <c r="O17" s="92"/>
      <c r="P17" s="92"/>
      <c r="Q17" s="92"/>
      <c r="R17" s="92"/>
      <c r="S17" s="92"/>
    </row>
    <row r="18" spans="1:20" x14ac:dyDescent="0.25">
      <c r="A18" s="15">
        <v>11</v>
      </c>
      <c r="B18" s="12">
        <f t="shared" si="0"/>
        <v>3</v>
      </c>
      <c r="C18" s="12">
        <v>2</v>
      </c>
      <c r="D18" s="12">
        <v>1</v>
      </c>
      <c r="E18" s="12"/>
      <c r="F18" s="12"/>
      <c r="G18" s="12"/>
      <c r="H18" s="12"/>
      <c r="I18" s="12"/>
      <c r="J18" s="11" t="str">
        <f t="shared" ca="1" si="1"/>
        <v>Incomplete</v>
      </c>
      <c r="L18" s="15">
        <f t="shared" si="2"/>
        <v>11</v>
      </c>
      <c r="M18" s="92" t="str">
        <f>IF('11'!$A8="","",'11'!$A8)</f>
        <v/>
      </c>
      <c r="N18" s="92" t="str">
        <f>IF('11'!$A14="","",'11'!$A14)</f>
        <v/>
      </c>
      <c r="O18" s="92"/>
      <c r="P18" s="92"/>
      <c r="Q18" s="92"/>
      <c r="R18" s="92"/>
      <c r="S18" s="92"/>
    </row>
    <row r="19" spans="1:20" x14ac:dyDescent="0.25">
      <c r="A19" s="15">
        <v>12</v>
      </c>
      <c r="B19" s="12">
        <f t="shared" si="0"/>
        <v>2.25</v>
      </c>
      <c r="C19" s="12">
        <v>0.25</v>
      </c>
      <c r="D19" s="12">
        <v>0.5</v>
      </c>
      <c r="E19" s="12">
        <v>1.5</v>
      </c>
      <c r="F19" s="12"/>
      <c r="G19" s="12"/>
      <c r="H19" s="12"/>
      <c r="I19" s="12"/>
      <c r="J19" s="11" t="str">
        <f t="shared" ca="1" si="1"/>
        <v>Incomplete</v>
      </c>
      <c r="L19" s="15">
        <f t="shared" si="2"/>
        <v>12</v>
      </c>
      <c r="M19" s="92" t="str">
        <f>IF('12'!$A8="","",'12'!$A8)</f>
        <v/>
      </c>
      <c r="N19" s="92" t="str">
        <f>IF('12'!$A12="","",'12'!$A12)</f>
        <v/>
      </c>
      <c r="O19" s="92" t="str">
        <f>IF('12'!$A18="","",'12'!$A18)</f>
        <v/>
      </c>
      <c r="P19" s="92"/>
      <c r="Q19" s="92"/>
      <c r="R19" s="92"/>
      <c r="S19" s="92"/>
    </row>
    <row r="20" spans="1:20" x14ac:dyDescent="0.25">
      <c r="A20" s="15">
        <v>13</v>
      </c>
      <c r="B20" s="12">
        <f t="shared" si="0"/>
        <v>1.75</v>
      </c>
      <c r="C20" s="12">
        <v>0.75</v>
      </c>
      <c r="D20" s="12">
        <v>1</v>
      </c>
      <c r="E20" s="12"/>
      <c r="F20" s="12"/>
      <c r="G20" s="12"/>
      <c r="H20" s="12"/>
      <c r="I20" s="12"/>
      <c r="J20" s="11" t="str">
        <f t="shared" ca="1" si="1"/>
        <v>Incomplete</v>
      </c>
      <c r="L20" s="15">
        <f t="shared" si="2"/>
        <v>13</v>
      </c>
      <c r="M20" s="92" t="str">
        <f>IF('13'!$A18="","",'13'!$A18)</f>
        <v/>
      </c>
      <c r="N20" s="92" t="str">
        <f>IF('13'!$A22="","",'13'!$A22)</f>
        <v/>
      </c>
      <c r="O20" s="92"/>
      <c r="P20" s="92"/>
      <c r="Q20" s="92"/>
      <c r="R20" s="92"/>
      <c r="S20" s="92"/>
    </row>
    <row r="21" spans="1:20" x14ac:dyDescent="0.25">
      <c r="A21" s="15">
        <v>14</v>
      </c>
      <c r="B21" s="12">
        <f t="shared" si="0"/>
        <v>1.75</v>
      </c>
      <c r="C21" s="12">
        <v>0.5</v>
      </c>
      <c r="D21" s="12">
        <v>0.75</v>
      </c>
      <c r="E21" s="12">
        <v>0.5</v>
      </c>
      <c r="F21" s="12"/>
      <c r="G21" s="12"/>
      <c r="H21" s="12"/>
      <c r="I21" s="12"/>
      <c r="J21" s="11" t="str">
        <f t="shared" ca="1" si="1"/>
        <v>Incomplete</v>
      </c>
      <c r="L21" s="15">
        <f t="shared" si="2"/>
        <v>14</v>
      </c>
      <c r="M21" s="346" t="str">
        <f>IF('14'!$A8="","",'14'!$A8)</f>
        <v/>
      </c>
      <c r="N21" s="346" t="str">
        <f>IF('14'!$A12="","",'14'!$A12)</f>
        <v/>
      </c>
      <c r="O21" s="346" t="str">
        <f>IF('14'!$A16="","",'14'!$A16)</f>
        <v/>
      </c>
      <c r="P21" s="92"/>
      <c r="Q21" s="92"/>
      <c r="R21" s="92"/>
      <c r="S21" s="92"/>
      <c r="T21" s="347" t="s">
        <v>441</v>
      </c>
    </row>
    <row r="22" spans="1:20" x14ac:dyDescent="0.25">
      <c r="A22" s="15">
        <v>15</v>
      </c>
      <c r="B22" s="12">
        <f t="shared" si="0"/>
        <v>4.25</v>
      </c>
      <c r="C22" s="12">
        <v>4.25</v>
      </c>
      <c r="D22" s="12"/>
      <c r="E22" s="12"/>
      <c r="F22" s="12"/>
      <c r="G22" s="12"/>
      <c r="H22" s="12"/>
      <c r="I22" s="12"/>
      <c r="J22" s="11" t="str">
        <f t="shared" ca="1" si="1"/>
        <v>Incomplete</v>
      </c>
      <c r="L22" s="15">
        <f t="shared" si="2"/>
        <v>15</v>
      </c>
      <c r="M22" s="92" t="str">
        <f>IF('15'!$A5="","",'15'!$A5)</f>
        <v/>
      </c>
      <c r="N22" s="92"/>
      <c r="O22" s="92"/>
      <c r="P22" s="92"/>
      <c r="Q22" s="92"/>
      <c r="R22" s="92"/>
      <c r="S22" s="92"/>
    </row>
    <row r="23" spans="1:20" x14ac:dyDescent="0.25">
      <c r="A23" s="15">
        <v>16</v>
      </c>
      <c r="B23" s="12">
        <f t="shared" si="0"/>
        <v>4.75</v>
      </c>
      <c r="C23" s="12">
        <v>4.75</v>
      </c>
      <c r="D23" s="12"/>
      <c r="E23" s="12"/>
      <c r="F23" s="12"/>
      <c r="G23" s="12"/>
      <c r="H23" s="12"/>
      <c r="I23" s="12"/>
      <c r="J23" s="11" t="str">
        <f t="shared" ca="1" si="1"/>
        <v>Incomplete</v>
      </c>
      <c r="L23" s="15">
        <f t="shared" si="2"/>
        <v>16</v>
      </c>
      <c r="M23" s="92" t="str">
        <f>IF('16'!$A5="","",'16'!$A5)</f>
        <v/>
      </c>
      <c r="N23" s="92"/>
      <c r="O23" s="92"/>
      <c r="P23" s="92"/>
      <c r="Q23" s="92"/>
      <c r="R23" s="92"/>
      <c r="S23" s="92"/>
    </row>
    <row r="24" spans="1:20" x14ac:dyDescent="0.25">
      <c r="A24" s="15">
        <v>17</v>
      </c>
      <c r="B24" s="12">
        <f t="shared" si="0"/>
        <v>2</v>
      </c>
      <c r="C24" s="12">
        <v>0.5</v>
      </c>
      <c r="D24" s="12">
        <v>0.75</v>
      </c>
      <c r="E24" s="12">
        <v>0.75</v>
      </c>
      <c r="F24" s="12"/>
      <c r="G24" s="12"/>
      <c r="H24" s="12"/>
      <c r="I24" s="12"/>
      <c r="J24" s="11" t="str">
        <f t="shared" ca="1" si="1"/>
        <v>Incomplete</v>
      </c>
      <c r="L24" s="15">
        <f t="shared" si="2"/>
        <v>17</v>
      </c>
      <c r="M24" s="92" t="str">
        <f>IF('17'!$A8="","",'17'!$A8)</f>
        <v/>
      </c>
      <c r="N24" s="92" t="str">
        <f>IF('17'!$A12="","",'17'!$A12)</f>
        <v/>
      </c>
      <c r="O24" s="92" t="str">
        <f>IF('17'!$A16="","",'17'!$A16)</f>
        <v/>
      </c>
      <c r="P24" s="92"/>
      <c r="Q24" s="92"/>
      <c r="R24" s="92"/>
      <c r="S24" s="92"/>
    </row>
    <row r="25" spans="1:20" x14ac:dyDescent="0.25">
      <c r="A25" s="15">
        <v>18</v>
      </c>
      <c r="B25" s="12">
        <f t="shared" si="0"/>
        <v>2.75</v>
      </c>
      <c r="C25" s="12">
        <v>1</v>
      </c>
      <c r="D25" s="12">
        <v>0.5</v>
      </c>
      <c r="E25" s="12">
        <v>1.25</v>
      </c>
      <c r="F25" s="12"/>
      <c r="G25" s="12"/>
      <c r="H25" s="12"/>
      <c r="I25" s="12"/>
      <c r="J25" s="11" t="str">
        <f t="shared" ca="1" si="1"/>
        <v>Incomplete</v>
      </c>
      <c r="L25" s="15">
        <f t="shared" si="2"/>
        <v>18</v>
      </c>
      <c r="M25" s="92" t="str">
        <f>IF('18'!$A26="","",'18'!$A26)</f>
        <v/>
      </c>
      <c r="N25" s="92" t="str">
        <f>IF('18'!$A30="","",'18'!$A30)</f>
        <v/>
      </c>
      <c r="O25" s="92" t="str">
        <f>IF('18'!$A34="","",'18'!$A34)</f>
        <v/>
      </c>
      <c r="P25" s="92"/>
      <c r="Q25" s="92"/>
      <c r="R25" s="92"/>
      <c r="S25" s="92"/>
    </row>
    <row r="26" spans="1:20" x14ac:dyDescent="0.25">
      <c r="A26" s="15">
        <v>19</v>
      </c>
      <c r="B26" s="12">
        <f t="shared" si="0"/>
        <v>3</v>
      </c>
      <c r="C26" s="12">
        <v>1</v>
      </c>
      <c r="D26" s="12">
        <v>2</v>
      </c>
      <c r="E26" s="12"/>
      <c r="F26" s="12"/>
      <c r="G26" s="12"/>
      <c r="H26" s="12"/>
      <c r="I26" s="12"/>
      <c r="J26" s="11" t="str">
        <f t="shared" ca="1" si="1"/>
        <v>Incomplete</v>
      </c>
      <c r="L26" s="15">
        <f t="shared" si="2"/>
        <v>19</v>
      </c>
      <c r="M26" s="92" t="str">
        <f>IF('19'!$A13="","",'19'!$A13)</f>
        <v/>
      </c>
      <c r="N26" s="92" t="str">
        <f>IF('19'!$A17="","",'19'!$A17)</f>
        <v/>
      </c>
      <c r="O26" s="92"/>
      <c r="P26" s="92"/>
      <c r="Q26" s="92"/>
      <c r="R26" s="92"/>
      <c r="S26" s="92"/>
    </row>
    <row r="27" spans="1:20" x14ac:dyDescent="0.25">
      <c r="A27" s="15">
        <v>20</v>
      </c>
      <c r="B27" s="12">
        <f t="shared" si="0"/>
        <v>3.25</v>
      </c>
      <c r="C27" s="12">
        <v>0.5</v>
      </c>
      <c r="D27" s="12">
        <v>0.25</v>
      </c>
      <c r="E27" s="12">
        <v>0.75</v>
      </c>
      <c r="F27" s="12">
        <v>0.75</v>
      </c>
      <c r="G27" s="12">
        <v>0.5</v>
      </c>
      <c r="H27" s="12">
        <v>0.5</v>
      </c>
      <c r="I27" s="12"/>
      <c r="J27" s="11" t="str">
        <f t="shared" ref="J27:J37" ca="1" si="3">INDIRECT("'"&amp;A27&amp;"'!B1")</f>
        <v>Incomplete</v>
      </c>
      <c r="L27" s="15">
        <f t="shared" ref="L27:L37" si="4">A27</f>
        <v>20</v>
      </c>
      <c r="M27" s="92" t="str">
        <f>IF('20'!$A26="","",'20'!$A26)</f>
        <v/>
      </c>
      <c r="N27" s="92" t="str">
        <f>IF('20'!$A30="","",'20'!$A30)</f>
        <v/>
      </c>
      <c r="O27" s="92" t="str">
        <f>IF('20'!$A34="","",'20'!$A34)</f>
        <v/>
      </c>
      <c r="P27" s="92" t="str">
        <f>IF('20'!$A38="","",'20'!$A38)</f>
        <v/>
      </c>
      <c r="Q27" s="92" t="str">
        <f>IF('20'!$A42="","",'20'!$A42)</f>
        <v/>
      </c>
      <c r="R27" s="92" t="str">
        <f>IF('20'!$A46="","",'20'!$A46)</f>
        <v/>
      </c>
      <c r="S27" s="92"/>
    </row>
    <row r="28" spans="1:20" x14ac:dyDescent="0.25">
      <c r="A28" s="15">
        <v>21</v>
      </c>
      <c r="B28" s="12">
        <f t="shared" si="0"/>
        <v>1.25</v>
      </c>
      <c r="C28" s="12">
        <v>0.25</v>
      </c>
      <c r="D28" s="12">
        <v>0.5</v>
      </c>
      <c r="E28" s="12">
        <v>0.5</v>
      </c>
      <c r="F28" s="12"/>
      <c r="G28" s="12"/>
      <c r="H28" s="12"/>
      <c r="I28" s="12"/>
      <c r="J28" s="11" t="str">
        <f t="shared" ca="1" si="3"/>
        <v>Incomplete</v>
      </c>
      <c r="L28" s="15">
        <f t="shared" si="4"/>
        <v>21</v>
      </c>
      <c r="M28" s="346" t="str">
        <f>IF('21'!$A8="","",'21'!$A8)</f>
        <v/>
      </c>
      <c r="N28" s="346" t="str">
        <f>IF('21'!$A12="","",'21'!$A12)</f>
        <v/>
      </c>
      <c r="O28" s="346" t="str">
        <f>IF('21'!$A16="","",'21'!$A16)</f>
        <v/>
      </c>
      <c r="P28" s="92"/>
      <c r="Q28" s="92"/>
      <c r="R28" s="92"/>
      <c r="S28" s="92"/>
      <c r="T28" s="347" t="s">
        <v>442</v>
      </c>
    </row>
    <row r="29" spans="1:20" x14ac:dyDescent="0.25">
      <c r="A29" s="15">
        <v>22</v>
      </c>
      <c r="B29" s="12">
        <f t="shared" si="0"/>
        <v>2.5</v>
      </c>
      <c r="C29" s="12">
        <v>0.5</v>
      </c>
      <c r="D29" s="12">
        <v>0.5</v>
      </c>
      <c r="E29" s="12">
        <v>1.5</v>
      </c>
      <c r="F29" s="12"/>
      <c r="G29" s="12"/>
      <c r="H29" s="12"/>
      <c r="I29" s="12"/>
      <c r="J29" s="11" t="str">
        <f t="shared" ca="1" si="3"/>
        <v>Incomplete</v>
      </c>
      <c r="L29" s="15">
        <f t="shared" si="4"/>
        <v>22</v>
      </c>
      <c r="M29" s="92" t="str">
        <f>IF('22'!$A9="","",'22'!$A9)</f>
        <v/>
      </c>
      <c r="N29" s="92" t="str">
        <f>IF('22'!$A13="","",'22'!$A13)</f>
        <v/>
      </c>
      <c r="O29" s="92" t="str">
        <f>IF('22'!$A17="","",'22'!$A17)</f>
        <v/>
      </c>
      <c r="P29" s="92"/>
      <c r="Q29" s="92"/>
      <c r="R29" s="92"/>
      <c r="S29" s="92"/>
    </row>
    <row r="30" spans="1:20" x14ac:dyDescent="0.25">
      <c r="A30" s="19">
        <v>23</v>
      </c>
      <c r="B30" s="12">
        <f t="shared" si="0"/>
        <v>3</v>
      </c>
      <c r="C30" s="12">
        <v>3</v>
      </c>
      <c r="D30" s="12"/>
      <c r="E30" s="12"/>
      <c r="F30" s="12"/>
      <c r="G30" s="12"/>
      <c r="H30" s="12"/>
      <c r="I30" s="12"/>
      <c r="J30" s="11" t="str">
        <f t="shared" ca="1" si="3"/>
        <v>Incomplete</v>
      </c>
      <c r="L30" s="15">
        <f t="shared" si="4"/>
        <v>23</v>
      </c>
      <c r="M30" s="92" t="str">
        <f>IF('23'!$A5="","",'23'!$A5)</f>
        <v/>
      </c>
      <c r="N30" s="92"/>
      <c r="O30" s="92"/>
      <c r="P30" s="92"/>
      <c r="Q30" s="92"/>
      <c r="R30" s="92"/>
      <c r="S30" s="92"/>
    </row>
    <row r="31" spans="1:20" x14ac:dyDescent="0.25">
      <c r="A31" s="19">
        <v>24</v>
      </c>
      <c r="B31" s="12">
        <f t="shared" si="0"/>
        <v>4</v>
      </c>
      <c r="C31" s="12">
        <v>1</v>
      </c>
      <c r="D31" s="12">
        <v>2</v>
      </c>
      <c r="E31" s="12">
        <v>1</v>
      </c>
      <c r="F31" s="12"/>
      <c r="G31" s="12"/>
      <c r="H31" s="12"/>
      <c r="I31" s="12"/>
      <c r="J31" s="11" t="str">
        <f t="shared" ca="1" si="3"/>
        <v>Incomplete</v>
      </c>
      <c r="L31" s="15">
        <f t="shared" si="4"/>
        <v>24</v>
      </c>
      <c r="M31" s="92" t="str">
        <f>IF('24'!$A42="","",'24'!$A42)</f>
        <v/>
      </c>
      <c r="N31" s="92" t="str">
        <f>IF('24'!$A49="","",'24'!$A49)</f>
        <v/>
      </c>
      <c r="O31" s="92" t="str">
        <f>IF('24'!$A56="","",'24'!$A56)</f>
        <v/>
      </c>
      <c r="P31" s="92"/>
      <c r="Q31" s="92"/>
      <c r="R31" s="92"/>
      <c r="S31" s="92"/>
    </row>
    <row r="32" spans="1:20" x14ac:dyDescent="0.25">
      <c r="A32" s="15">
        <v>25</v>
      </c>
      <c r="B32" s="12">
        <f t="shared" si="0"/>
        <v>4</v>
      </c>
      <c r="C32" s="12">
        <v>1.75</v>
      </c>
      <c r="D32" s="12">
        <v>0.25</v>
      </c>
      <c r="E32" s="12">
        <v>2</v>
      </c>
      <c r="F32" s="12"/>
      <c r="G32" s="12"/>
      <c r="H32" s="12"/>
      <c r="I32" s="12"/>
      <c r="J32" s="11" t="str">
        <f t="shared" ca="1" si="3"/>
        <v>Incomplete</v>
      </c>
      <c r="L32" s="15">
        <f t="shared" si="4"/>
        <v>25</v>
      </c>
      <c r="M32" s="92" t="str">
        <f>IF('25'!$A31="","",'25'!$A31)</f>
        <v/>
      </c>
      <c r="N32" s="92" t="str">
        <f>IF('25'!$A35="","",'25'!$A35)</f>
        <v/>
      </c>
      <c r="O32" s="92" t="str">
        <f>IF('25'!$A39="","",'25'!$A39)</f>
        <v/>
      </c>
      <c r="P32" s="92"/>
      <c r="Q32" s="92"/>
      <c r="R32" s="92"/>
      <c r="S32" s="92"/>
    </row>
    <row r="33" spans="1:20" x14ac:dyDescent="0.25">
      <c r="A33" s="15">
        <v>26</v>
      </c>
      <c r="B33" s="12">
        <f t="shared" si="0"/>
        <v>1</v>
      </c>
      <c r="C33" s="12">
        <v>0.25</v>
      </c>
      <c r="D33" s="12">
        <v>0.25</v>
      </c>
      <c r="E33" s="12">
        <v>0.25</v>
      </c>
      <c r="F33" s="12">
        <v>0.25</v>
      </c>
      <c r="G33" s="12"/>
      <c r="H33" s="12"/>
      <c r="I33" s="12"/>
      <c r="J33" s="11" t="str">
        <f t="shared" ca="1" si="3"/>
        <v>Incomplete</v>
      </c>
      <c r="L33" s="15">
        <f t="shared" si="4"/>
        <v>26</v>
      </c>
      <c r="M33" s="92" t="str">
        <f>IF('26'!$A8="","",'26'!$A8)</f>
        <v/>
      </c>
      <c r="N33" s="92" t="str">
        <f>IF('26'!$A12="","",'26'!$A12)</f>
        <v/>
      </c>
      <c r="O33" s="92" t="str">
        <f>IF('26'!$A16="","",'26'!$A16)</f>
        <v/>
      </c>
      <c r="P33" s="92" t="str">
        <f>IF('26'!$A20="","",'26'!$A20)</f>
        <v/>
      </c>
      <c r="Q33" s="92"/>
      <c r="R33" s="92"/>
      <c r="S33" s="92"/>
    </row>
    <row r="34" spans="1:20" x14ac:dyDescent="0.25">
      <c r="A34" s="15">
        <v>27</v>
      </c>
      <c r="B34" s="12">
        <f t="shared" si="0"/>
        <v>2.75</v>
      </c>
      <c r="C34" s="12">
        <v>1</v>
      </c>
      <c r="D34" s="12">
        <v>0.75</v>
      </c>
      <c r="E34" s="12">
        <v>0.5</v>
      </c>
      <c r="F34" s="12">
        <v>0.5</v>
      </c>
      <c r="G34" s="12"/>
      <c r="H34" s="12"/>
      <c r="I34" s="12"/>
      <c r="J34" s="11" t="str">
        <f t="shared" ca="1" si="3"/>
        <v>Incomplete</v>
      </c>
      <c r="L34" s="15">
        <f t="shared" si="4"/>
        <v>27</v>
      </c>
      <c r="M34" s="346" t="str">
        <f>IF('27'!$A15="","",'27'!$A15)</f>
        <v/>
      </c>
      <c r="N34" s="346" t="str">
        <f>IF('27'!$A19="","",'27'!$A19)</f>
        <v/>
      </c>
      <c r="O34" s="346" t="str">
        <f>IF('27'!$A23="","",'27'!$A23)</f>
        <v/>
      </c>
      <c r="P34" s="346" t="str">
        <f>IF('27'!$A27="","",'27'!$A27)</f>
        <v/>
      </c>
      <c r="Q34" s="92"/>
      <c r="R34" s="92"/>
      <c r="S34" s="92"/>
      <c r="T34" s="347" t="s">
        <v>443</v>
      </c>
    </row>
    <row r="35" spans="1:20" x14ac:dyDescent="0.25">
      <c r="A35" s="19">
        <v>28</v>
      </c>
      <c r="B35" s="12">
        <f t="shared" si="0"/>
        <v>1.5</v>
      </c>
      <c r="C35" s="12">
        <v>1.5</v>
      </c>
      <c r="D35" s="12"/>
      <c r="E35" s="12"/>
      <c r="F35" s="12"/>
      <c r="G35" s="12"/>
      <c r="H35" s="12"/>
      <c r="I35" s="12"/>
      <c r="J35" s="11" t="str">
        <f t="shared" ca="1" si="3"/>
        <v>Incomplete</v>
      </c>
      <c r="L35" s="15">
        <f t="shared" si="4"/>
        <v>28</v>
      </c>
      <c r="M35" s="92" t="str">
        <f>IF('28'!$A5="","",'28'!$A5)</f>
        <v/>
      </c>
      <c r="N35" s="92"/>
      <c r="O35" s="92"/>
      <c r="P35" s="92"/>
      <c r="Q35" s="92"/>
      <c r="R35" s="92"/>
      <c r="S35" s="92"/>
    </row>
    <row r="36" spans="1:20" x14ac:dyDescent="0.25">
      <c r="A36" s="15">
        <v>29</v>
      </c>
      <c r="B36" s="12">
        <f t="shared" si="0"/>
        <v>2</v>
      </c>
      <c r="C36" s="12">
        <v>0.5</v>
      </c>
      <c r="D36" s="12">
        <v>1.5</v>
      </c>
      <c r="E36" s="12"/>
      <c r="F36" s="12"/>
      <c r="G36" s="12"/>
      <c r="H36" s="12"/>
      <c r="I36" s="12"/>
      <c r="J36" s="11" t="str">
        <f t="shared" ca="1" si="3"/>
        <v>Incomplete</v>
      </c>
      <c r="L36" s="15">
        <f t="shared" si="4"/>
        <v>29</v>
      </c>
      <c r="M36" s="92" t="str">
        <f>IF('29'!$A8="","",'29'!$A8)</f>
        <v/>
      </c>
      <c r="N36" s="92" t="str">
        <f>IF('29'!$A12="","",'29'!$A12)</f>
        <v/>
      </c>
      <c r="O36" s="92"/>
      <c r="P36" s="92"/>
      <c r="Q36" s="92"/>
      <c r="R36" s="92"/>
      <c r="S36" s="92"/>
    </row>
    <row r="37" spans="1:20" x14ac:dyDescent="0.25">
      <c r="A37" s="15">
        <v>30</v>
      </c>
      <c r="B37" s="12">
        <f t="shared" si="0"/>
        <v>2.5</v>
      </c>
      <c r="C37" s="12">
        <v>1</v>
      </c>
      <c r="D37" s="12">
        <v>1</v>
      </c>
      <c r="E37" s="12">
        <v>0.5</v>
      </c>
      <c r="F37" s="12"/>
      <c r="G37" s="12"/>
      <c r="H37" s="12"/>
      <c r="I37" s="12"/>
      <c r="J37" s="11" t="str">
        <f t="shared" ca="1" si="3"/>
        <v>Incomplete</v>
      </c>
      <c r="L37" s="15">
        <f t="shared" si="4"/>
        <v>30</v>
      </c>
      <c r="M37" s="92" t="str">
        <f>IF('30'!$A8="","",'30'!$A8)</f>
        <v/>
      </c>
      <c r="N37" s="92" t="str">
        <f>IF('30'!$A12="","",'30'!$A12)</f>
        <v/>
      </c>
      <c r="O37" s="92" t="str">
        <f>IF('30'!$A16="","",'30'!$A16)</f>
        <v/>
      </c>
      <c r="P37" s="92"/>
      <c r="Q37" s="92"/>
      <c r="R37" s="92"/>
      <c r="S37" s="92"/>
    </row>
  </sheetData>
  <mergeCells count="1">
    <mergeCell ref="B6:B7"/>
  </mergeCells>
  <conditionalFormatting sqref="J8:J37">
    <cfRule type="cellIs" dxfId="101" priority="197" operator="equal">
      <formula>"Finished"</formula>
    </cfRule>
    <cfRule type="cellIs" dxfId="100" priority="198" operator="equal">
      <formula>"Flag for Review"</formula>
    </cfRule>
    <cfRule type="cellIs" dxfId="99" priority="199" operator="equal">
      <formula>"Incomplete"</formula>
    </cfRule>
  </conditionalFormatting>
  <conditionalFormatting sqref="P2">
    <cfRule type="expression" dxfId="98" priority="36">
      <formula>LEN(P2)=0</formula>
    </cfRule>
    <cfRule type="cellIs" dxfId="97" priority="194" operator="greaterThanOrEqual">
      <formula>0.75</formula>
    </cfRule>
    <cfRule type="cellIs" dxfId="96" priority="195" operator="greaterThanOrEqual">
      <formula>0.65</formula>
    </cfRule>
    <cfRule type="cellIs" dxfId="95" priority="196" operator="greaterThanOrEqual">
      <formula>0</formula>
    </cfRule>
  </conditionalFormatting>
  <conditionalFormatting sqref="C8:I37">
    <cfRule type="containsBlanks" dxfId="94" priority="200">
      <formula>LEN(TRIM(C8))=0</formula>
    </cfRule>
  </conditionalFormatting>
  <conditionalFormatting sqref="M8:S11 M14:S15 M12:M13 O12:S12 P13:S13 M17:S20 O16:S16 M22:S27 P21:S21 M29:S33 P28:S28 M35:S37 Q34:S34">
    <cfRule type="expression" dxfId="93" priority="9">
      <formula>C8=""</formula>
    </cfRule>
    <cfRule type="expression" dxfId="92" priority="10">
      <formula>M8/C8&gt;=0.75</formula>
    </cfRule>
    <cfRule type="expression" dxfId="91" priority="11">
      <formula>M8/C8&gt;=0.65</formula>
    </cfRule>
    <cfRule type="expression" dxfId="90" priority="12">
      <formula>M8/C8&gt;=0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L33" location="'26'!A1" display="'26'!A1"/>
    <hyperlink ref="L34" location="'27'!A1" display="'27'!A1"/>
    <hyperlink ref="L35" location="'28'!A1" display="'28'!A1"/>
    <hyperlink ref="L36" location="'29'!A1" display="'29'!A1"/>
    <hyperlink ref="L37" location="'30'!A1" display="'30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  <hyperlink ref="A33" location="'26'!A1" display="26"/>
    <hyperlink ref="A34" location="'27'!A1" display="27"/>
    <hyperlink ref="A35" location="'28'!A1" display="28"/>
    <hyperlink ref="A36" location="'29'!A1" display="29"/>
    <hyperlink ref="A37" location="'30'!A1" display="30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0"/>
  <sheetViews>
    <sheetView workbookViewId="0"/>
  </sheetViews>
  <sheetFormatPr defaultColWidth="9.140625" defaultRowHeight="15" x14ac:dyDescent="0.25"/>
  <cols>
    <col min="1" max="1" width="9.140625" style="33"/>
    <col min="2" max="2" width="16" style="33" bestFit="1" customWidth="1"/>
    <col min="3" max="9" width="10.140625" style="33" customWidth="1"/>
    <col min="10" max="16384" width="9.140625" style="33"/>
  </cols>
  <sheetData>
    <row r="1" spans="1:9" x14ac:dyDescent="0.25">
      <c r="A1" s="7">
        <v>1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0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x14ac:dyDescent="0.25">
      <c r="A3" s="8" t="s">
        <v>13</v>
      </c>
      <c r="B3" s="30"/>
      <c r="C3" s="30"/>
      <c r="D3" s="30"/>
      <c r="E3" s="30"/>
      <c r="F3" s="30"/>
      <c r="G3" s="30"/>
      <c r="H3" s="30"/>
      <c r="I3" s="35"/>
    </row>
    <row r="4" spans="1:9" x14ac:dyDescent="0.25">
      <c r="A4" s="9">
        <f>INDEX('Point Grid'!B:B,MATCH('1'!A1,'Point Grid'!A:A,0))</f>
        <v>2.25</v>
      </c>
      <c r="B4" s="30"/>
      <c r="C4" s="30"/>
      <c r="D4" s="30"/>
      <c r="E4" s="30"/>
      <c r="F4" s="30"/>
      <c r="G4" s="30"/>
      <c r="H4" s="30"/>
      <c r="I4" s="35"/>
    </row>
    <row r="5" spans="1:9" x14ac:dyDescent="0.25">
      <c r="A5" s="27"/>
      <c r="B5" s="28"/>
      <c r="C5" s="28"/>
      <c r="D5" s="28"/>
      <c r="E5" s="28"/>
      <c r="F5" s="28"/>
      <c r="G5" s="28"/>
      <c r="H5" s="28"/>
      <c r="I5" s="29"/>
    </row>
    <row r="6" spans="1:9" x14ac:dyDescent="0.25">
      <c r="A6" s="39" t="s">
        <v>2</v>
      </c>
      <c r="B6" s="30" t="s">
        <v>49</v>
      </c>
      <c r="C6" s="30"/>
      <c r="D6" s="30"/>
      <c r="E6" s="30"/>
      <c r="F6" s="30"/>
      <c r="G6" s="30"/>
      <c r="H6" s="30"/>
      <c r="I6" s="35"/>
    </row>
    <row r="7" spans="1:9" ht="15.75" thickBot="1" x14ac:dyDescent="0.3">
      <c r="A7" s="9">
        <f>INDEX('Point Grid'!$C$8:$I$37,MATCH($A$1,'Point Grid'!$A$8:$A$37,0),MATCH(A6,'Point Grid'!$C$7:$I$7,0))</f>
        <v>0.75</v>
      </c>
      <c r="B7" s="30"/>
      <c r="C7" s="30"/>
      <c r="D7" s="30"/>
      <c r="E7" s="30"/>
      <c r="F7" s="30"/>
      <c r="G7" s="30"/>
      <c r="H7" s="30"/>
      <c r="I7" s="35"/>
    </row>
    <row r="8" spans="1:9" ht="15.75" thickBot="1" x14ac:dyDescent="0.3">
      <c r="A8" s="5"/>
      <c r="B8" s="42"/>
      <c r="C8" s="42"/>
      <c r="D8" s="42"/>
      <c r="E8" s="42"/>
      <c r="F8" s="42"/>
      <c r="G8" s="42"/>
      <c r="H8" s="42"/>
      <c r="I8" s="35"/>
    </row>
    <row r="9" spans="1:9" x14ac:dyDescent="0.25">
      <c r="A9" s="39"/>
      <c r="B9" s="42"/>
      <c r="C9" s="42"/>
      <c r="D9" s="42"/>
      <c r="E9" s="42"/>
      <c r="F9" s="42"/>
      <c r="G9" s="42"/>
      <c r="H9" s="42"/>
      <c r="I9" s="35"/>
    </row>
    <row r="10" spans="1:9" x14ac:dyDescent="0.25">
      <c r="A10" s="39" t="s">
        <v>3</v>
      </c>
      <c r="B10" s="30" t="s">
        <v>50</v>
      </c>
      <c r="C10" s="30"/>
      <c r="D10" s="30"/>
      <c r="E10" s="30"/>
      <c r="F10" s="30"/>
      <c r="G10" s="30"/>
      <c r="H10" s="30"/>
      <c r="I10" s="35"/>
    </row>
    <row r="11" spans="1:9" ht="15.75" thickBot="1" x14ac:dyDescent="0.3">
      <c r="A11" s="9">
        <f>INDEX('Point Grid'!$C$8:$I$37,MATCH($A$1,'Point Grid'!$A$8:$A$37,0),MATCH(A10,'Point Grid'!$C$7:$I$7,0))</f>
        <v>0.75</v>
      </c>
      <c r="B11" s="30"/>
      <c r="C11" s="30"/>
      <c r="D11" s="30"/>
      <c r="E11" s="30"/>
      <c r="F11" s="30"/>
      <c r="G11" s="30"/>
      <c r="H11" s="30"/>
      <c r="I11" s="35"/>
    </row>
    <row r="12" spans="1:9" ht="15.75" thickBot="1" x14ac:dyDescent="0.3">
      <c r="A12" s="5"/>
      <c r="B12" s="42"/>
      <c r="C12" s="42"/>
      <c r="D12" s="42"/>
      <c r="E12" s="42"/>
      <c r="F12" s="42"/>
      <c r="G12" s="42"/>
      <c r="H12" s="42"/>
      <c r="I12" s="35"/>
    </row>
    <row r="13" spans="1:9" x14ac:dyDescent="0.25">
      <c r="A13" s="39"/>
      <c r="B13" s="42"/>
      <c r="C13" s="42"/>
      <c r="D13" s="42"/>
      <c r="E13" s="42"/>
      <c r="F13" s="42"/>
      <c r="G13" s="42"/>
      <c r="H13" s="42"/>
      <c r="I13" s="35"/>
    </row>
    <row r="14" spans="1:9" x14ac:dyDescent="0.25">
      <c r="A14" s="39" t="s">
        <v>4</v>
      </c>
      <c r="B14" s="30" t="s">
        <v>51</v>
      </c>
      <c r="C14" s="30"/>
      <c r="D14" s="30"/>
      <c r="E14" s="30"/>
      <c r="F14" s="30"/>
      <c r="G14" s="30"/>
      <c r="H14" s="30"/>
      <c r="I14" s="35"/>
    </row>
    <row r="15" spans="1:9" ht="15.75" thickBot="1" x14ac:dyDescent="0.3">
      <c r="A15" s="9">
        <f>INDEX('Point Grid'!$C$8:$I$37,MATCH($A$1,'Point Grid'!$A$8:$A$37,0),MATCH(A14,'Point Grid'!$C$7:$I$7,0))</f>
        <v>0.75</v>
      </c>
      <c r="B15" s="30" t="s">
        <v>52</v>
      </c>
      <c r="C15" s="30"/>
      <c r="D15" s="30"/>
      <c r="E15" s="30"/>
      <c r="F15" s="30"/>
      <c r="G15" s="30"/>
      <c r="H15" s="30"/>
      <c r="I15" s="35"/>
    </row>
    <row r="16" spans="1:9" ht="15.75" thickBot="1" x14ac:dyDescent="0.3">
      <c r="A16" s="5"/>
      <c r="B16" s="30"/>
      <c r="C16" s="30"/>
      <c r="D16" s="30"/>
      <c r="E16" s="30"/>
      <c r="F16" s="30"/>
      <c r="G16" s="30"/>
      <c r="H16" s="30"/>
      <c r="I16" s="35"/>
    </row>
    <row r="17" spans="1:9" x14ac:dyDescent="0.25">
      <c r="A17" s="39"/>
      <c r="B17" s="30"/>
      <c r="C17" s="30"/>
      <c r="D17" s="30"/>
      <c r="E17" s="30"/>
      <c r="F17" s="30"/>
      <c r="G17" s="30"/>
      <c r="H17" s="30"/>
      <c r="I17" s="35"/>
    </row>
    <row r="18" spans="1:9" x14ac:dyDescent="0.25">
      <c r="A18" s="39"/>
      <c r="B18" s="30"/>
      <c r="C18" s="30"/>
      <c r="D18" s="30"/>
      <c r="E18" s="30"/>
      <c r="F18" s="30"/>
      <c r="G18" s="30"/>
      <c r="H18" s="30"/>
      <c r="I18" s="35"/>
    </row>
    <row r="19" spans="1:9" x14ac:dyDescent="0.25">
      <c r="A19" s="39"/>
      <c r="B19" s="30"/>
      <c r="C19" s="30"/>
      <c r="D19" s="30"/>
      <c r="E19" s="30"/>
      <c r="F19" s="30"/>
      <c r="G19" s="30"/>
      <c r="H19" s="30"/>
      <c r="I19" s="35"/>
    </row>
    <row r="20" spans="1:9" ht="15.75" thickBot="1" x14ac:dyDescent="0.3">
      <c r="A20" s="24"/>
      <c r="B20" s="37"/>
      <c r="C20" s="37"/>
      <c r="D20" s="37"/>
      <c r="E20" s="37"/>
      <c r="F20" s="37"/>
      <c r="G20" s="37"/>
      <c r="H20" s="37"/>
      <c r="I20" s="38"/>
    </row>
  </sheetData>
  <mergeCells count="1">
    <mergeCell ref="H1:I1"/>
  </mergeCells>
  <conditionalFormatting sqref="B1">
    <cfRule type="cellIs" dxfId="89" priority="1" operator="equal">
      <formula>"Incomplete"</formula>
    </cfRule>
    <cfRule type="cellIs" dxfId="88" priority="2" operator="equal">
      <formula>"Flag for Review"</formula>
    </cfRule>
    <cfRule type="cellIs" dxfId="87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0 A17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20"/>
  <sheetViews>
    <sheetView workbookViewId="0"/>
  </sheetViews>
  <sheetFormatPr defaultColWidth="9.140625" defaultRowHeight="15" x14ac:dyDescent="0.25"/>
  <cols>
    <col min="1" max="1" width="9.140625" style="33"/>
    <col min="2" max="2" width="16" style="33" bestFit="1" customWidth="1"/>
    <col min="3" max="9" width="10.140625" style="33" customWidth="1"/>
    <col min="10" max="16384" width="9.140625" style="33"/>
  </cols>
  <sheetData>
    <row r="1" spans="1:9" x14ac:dyDescent="0.25">
      <c r="A1" s="7">
        <v>2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1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x14ac:dyDescent="0.25">
      <c r="A3" s="8" t="s">
        <v>13</v>
      </c>
      <c r="B3" s="30"/>
      <c r="C3" s="30"/>
      <c r="D3" s="30"/>
      <c r="E3" s="30"/>
      <c r="F3" s="30"/>
      <c r="G3" s="30"/>
      <c r="H3" s="30"/>
      <c r="I3" s="35"/>
    </row>
    <row r="4" spans="1:9" x14ac:dyDescent="0.25">
      <c r="A4" s="9">
        <f>INDEX('Point Grid'!B:B,MATCH('2'!A1,'Point Grid'!A:A,0))</f>
        <v>1.5</v>
      </c>
      <c r="B4" s="30"/>
      <c r="C4" s="30"/>
      <c r="D4" s="30"/>
      <c r="E4" s="30"/>
      <c r="F4" s="30"/>
      <c r="G4" s="30"/>
      <c r="H4" s="30"/>
      <c r="I4" s="35"/>
    </row>
    <row r="5" spans="1:9" x14ac:dyDescent="0.25">
      <c r="A5" s="34"/>
      <c r="B5" s="30"/>
      <c r="C5" s="30"/>
      <c r="D5" s="30"/>
      <c r="E5" s="30"/>
      <c r="F5" s="30"/>
      <c r="G5" s="30"/>
      <c r="H5" s="30"/>
      <c r="I5" s="35"/>
    </row>
    <row r="6" spans="1:9" x14ac:dyDescent="0.25">
      <c r="A6" s="39" t="s">
        <v>2</v>
      </c>
      <c r="B6" s="30" t="s">
        <v>53</v>
      </c>
      <c r="C6" s="30"/>
      <c r="D6" s="44"/>
      <c r="E6" s="44"/>
      <c r="F6" s="44"/>
      <c r="G6" s="44"/>
      <c r="H6" s="30"/>
      <c r="I6" s="35"/>
    </row>
    <row r="7" spans="1:9" ht="15.75" thickBot="1" x14ac:dyDescent="0.3">
      <c r="A7" s="9">
        <f>INDEX('Point Grid'!$C$8:$I$37,MATCH($A$1,'Point Grid'!$A$8:$A$37,0),MATCH(A6,'Point Grid'!$C$7:$I$7,0))</f>
        <v>0.5</v>
      </c>
      <c r="B7" s="30" t="s">
        <v>56</v>
      </c>
      <c r="C7" s="30"/>
      <c r="D7" s="45"/>
      <c r="E7" s="46"/>
      <c r="F7" s="46"/>
      <c r="G7" s="45"/>
      <c r="H7" s="30"/>
      <c r="I7" s="35"/>
    </row>
    <row r="8" spans="1:9" ht="15.75" thickBot="1" x14ac:dyDescent="0.3">
      <c r="A8" s="5"/>
      <c r="B8" s="30" t="s">
        <v>57</v>
      </c>
      <c r="C8" s="30"/>
      <c r="D8" s="45"/>
      <c r="E8" s="45"/>
      <c r="F8" s="45"/>
      <c r="G8" s="45"/>
      <c r="H8" s="30"/>
      <c r="I8" s="35"/>
    </row>
    <row r="9" spans="1:9" x14ac:dyDescent="0.25">
      <c r="A9" s="30"/>
      <c r="B9" s="30"/>
      <c r="C9" s="30"/>
      <c r="D9" s="45"/>
      <c r="E9" s="45"/>
      <c r="F9" s="45"/>
      <c r="G9" s="45"/>
      <c r="H9" s="30"/>
      <c r="I9" s="35"/>
    </row>
    <row r="10" spans="1:9" x14ac:dyDescent="0.25">
      <c r="A10" s="39" t="s">
        <v>3</v>
      </c>
      <c r="B10" s="30" t="s">
        <v>54</v>
      </c>
      <c r="C10" s="30"/>
      <c r="D10" s="45"/>
      <c r="E10" s="46"/>
      <c r="F10" s="46"/>
      <c r="G10" s="45"/>
      <c r="H10" s="30"/>
      <c r="I10" s="35"/>
    </row>
    <row r="11" spans="1:9" ht="15.75" thickBot="1" x14ac:dyDescent="0.3">
      <c r="A11" s="9">
        <f>INDEX('Point Grid'!$C$8:$I$37,MATCH($A$1,'Point Grid'!$A$8:$A$37,0),MATCH(A10,'Point Grid'!$C$7:$I$7,0))</f>
        <v>1</v>
      </c>
      <c r="B11" s="30" t="s">
        <v>55</v>
      </c>
      <c r="C11" s="30"/>
      <c r="D11" s="45"/>
      <c r="E11" s="46"/>
      <c r="F11" s="46"/>
      <c r="G11" s="46"/>
      <c r="H11" s="30"/>
      <c r="I11" s="35"/>
    </row>
    <row r="12" spans="1:9" ht="15.75" thickBot="1" x14ac:dyDescent="0.3">
      <c r="A12" s="5"/>
      <c r="B12" s="30"/>
      <c r="C12" s="30"/>
      <c r="D12" s="30"/>
      <c r="E12" s="30"/>
      <c r="F12" s="30"/>
      <c r="G12" s="30"/>
      <c r="H12" s="30"/>
      <c r="I12" s="35"/>
    </row>
    <row r="13" spans="1:9" x14ac:dyDescent="0.25">
      <c r="A13" s="34"/>
      <c r="B13" s="30"/>
      <c r="C13" s="30"/>
      <c r="D13" s="30"/>
      <c r="E13" s="30"/>
      <c r="F13" s="30"/>
      <c r="G13" s="30"/>
      <c r="H13" s="30"/>
      <c r="I13" s="35"/>
    </row>
    <row r="14" spans="1:9" x14ac:dyDescent="0.25">
      <c r="A14" s="45"/>
      <c r="B14" s="30"/>
      <c r="C14" s="30"/>
      <c r="D14" s="30"/>
      <c r="E14" s="30"/>
      <c r="F14" s="30"/>
      <c r="G14" s="30"/>
      <c r="H14" s="30"/>
      <c r="I14" s="35"/>
    </row>
    <row r="15" spans="1:9" x14ac:dyDescent="0.25">
      <c r="A15" s="25"/>
      <c r="B15" s="30"/>
      <c r="C15" s="30"/>
      <c r="D15" s="30"/>
      <c r="E15" s="30"/>
      <c r="F15" s="30"/>
      <c r="G15" s="30"/>
      <c r="H15" s="30"/>
      <c r="I15" s="35"/>
    </row>
    <row r="16" spans="1:9" x14ac:dyDescent="0.25">
      <c r="A16" s="26"/>
      <c r="B16" s="30"/>
      <c r="C16" s="30"/>
      <c r="D16" s="30"/>
      <c r="E16" s="30"/>
      <c r="F16" s="30"/>
      <c r="G16" s="30"/>
      <c r="H16" s="30"/>
      <c r="I16" s="35"/>
    </row>
    <row r="17" spans="1:9" x14ac:dyDescent="0.25">
      <c r="A17" s="47"/>
      <c r="B17" s="30"/>
      <c r="C17" s="30"/>
      <c r="D17" s="30"/>
      <c r="E17" s="30"/>
      <c r="F17" s="30"/>
      <c r="G17" s="30"/>
      <c r="H17" s="30"/>
      <c r="I17" s="35"/>
    </row>
    <row r="18" spans="1:9" x14ac:dyDescent="0.25">
      <c r="A18" s="47"/>
      <c r="B18" s="30"/>
      <c r="C18" s="30"/>
      <c r="D18" s="30"/>
      <c r="E18" s="30"/>
      <c r="F18" s="30"/>
      <c r="G18" s="30"/>
      <c r="H18" s="30"/>
      <c r="I18" s="35"/>
    </row>
    <row r="19" spans="1:9" x14ac:dyDescent="0.25">
      <c r="A19" s="42"/>
      <c r="B19" s="30"/>
      <c r="C19" s="30"/>
      <c r="D19" s="30"/>
      <c r="E19" s="30"/>
      <c r="F19" s="30"/>
      <c r="G19" s="30"/>
      <c r="H19" s="30"/>
      <c r="I19" s="35"/>
    </row>
    <row r="20" spans="1:9" ht="15.75" thickBot="1" x14ac:dyDescent="0.3">
      <c r="A20" s="36"/>
      <c r="B20" s="37"/>
      <c r="C20" s="37"/>
      <c r="D20" s="37"/>
      <c r="E20" s="37"/>
      <c r="F20" s="37"/>
      <c r="G20" s="37"/>
      <c r="H20" s="37"/>
      <c r="I20" s="38"/>
    </row>
  </sheetData>
  <mergeCells count="1">
    <mergeCell ref="H1:I1"/>
  </mergeCells>
  <conditionalFormatting sqref="B1">
    <cfRule type="cellIs" dxfId="86" priority="1" operator="equal">
      <formula>"Incomplete"</formula>
    </cfRule>
    <cfRule type="cellIs" dxfId="85" priority="2" operator="equal">
      <formula>"Flag for Review"</formula>
    </cfRule>
    <cfRule type="cellIs" dxfId="84" priority="3" operator="equal">
      <formula>"Finished"</formula>
    </cfRule>
  </conditionalFormatting>
  <dataValidations count="2">
    <dataValidation type="decimal" allowBlank="1" showInputMessage="1" showErrorMessage="1" sqref="A8:A9 A12 A16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0"/>
  <sheetViews>
    <sheetView workbookViewId="0"/>
  </sheetViews>
  <sheetFormatPr defaultColWidth="9.140625" defaultRowHeight="15" x14ac:dyDescent="0.25"/>
  <cols>
    <col min="1" max="1" width="9.140625" style="33"/>
    <col min="2" max="2" width="16" style="33" bestFit="1" customWidth="1"/>
    <col min="3" max="3" width="12.42578125" style="33" bestFit="1" customWidth="1"/>
    <col min="4" max="4" width="10.28515625" style="33" customWidth="1"/>
    <col min="5" max="8" width="9.140625" style="33"/>
    <col min="9" max="9" width="13.7109375" style="33" customWidth="1"/>
    <col min="10" max="16384" width="9.140625" style="33"/>
  </cols>
  <sheetData>
    <row r="1" spans="1:9" x14ac:dyDescent="0.25">
      <c r="A1" s="7">
        <v>3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2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x14ac:dyDescent="0.25">
      <c r="A3" s="8" t="s">
        <v>13</v>
      </c>
      <c r="B3" s="30"/>
      <c r="C3" s="30"/>
      <c r="D3" s="30"/>
      <c r="E3" s="30"/>
      <c r="F3" s="30"/>
      <c r="G3" s="30"/>
      <c r="H3" s="30"/>
      <c r="I3" s="35"/>
    </row>
    <row r="4" spans="1:9" x14ac:dyDescent="0.25">
      <c r="A4" s="9">
        <f>INDEX('Point Grid'!B:B,MATCH('3'!A1,'Point Grid'!A:A,0))</f>
        <v>2.5</v>
      </c>
      <c r="B4" s="30"/>
      <c r="C4" s="30"/>
      <c r="D4" s="30"/>
      <c r="E4" s="30"/>
      <c r="F4" s="30"/>
      <c r="G4" s="30"/>
      <c r="H4" s="30"/>
      <c r="I4" s="35"/>
    </row>
    <row r="5" spans="1:9" x14ac:dyDescent="0.25">
      <c r="A5" s="34"/>
      <c r="B5" s="30"/>
      <c r="C5" s="30"/>
      <c r="D5" s="30"/>
      <c r="E5" s="30"/>
      <c r="F5" s="30"/>
      <c r="G5" s="30"/>
      <c r="H5" s="30"/>
      <c r="I5" s="35"/>
    </row>
    <row r="6" spans="1:9" x14ac:dyDescent="0.25">
      <c r="A6" s="39" t="s">
        <v>2</v>
      </c>
      <c r="B6" s="30" t="s">
        <v>58</v>
      </c>
      <c r="C6" s="30"/>
      <c r="D6" s="30"/>
      <c r="E6" s="30"/>
      <c r="F6" s="30"/>
      <c r="G6" s="30"/>
      <c r="H6" s="30"/>
      <c r="I6" s="35"/>
    </row>
    <row r="7" spans="1:9" ht="15.75" thickBot="1" x14ac:dyDescent="0.3">
      <c r="A7" s="9">
        <f>INDEX('Point Grid'!$C$8:$I$37,MATCH($A$1,'Point Grid'!$A$8:$A$37,0),MATCH(A6,'Point Grid'!$C$7:$I$7,0))</f>
        <v>2</v>
      </c>
      <c r="B7" s="30" t="s">
        <v>59</v>
      </c>
      <c r="C7" s="30"/>
      <c r="D7" s="30"/>
      <c r="E7" s="30"/>
      <c r="F7" s="30"/>
      <c r="G7" s="30"/>
      <c r="H7" s="30"/>
      <c r="I7" s="35"/>
    </row>
    <row r="8" spans="1:9" ht="15.75" thickBot="1" x14ac:dyDescent="0.3">
      <c r="A8" s="5"/>
      <c r="B8" s="30"/>
      <c r="C8" s="30"/>
      <c r="D8" s="30"/>
      <c r="E8" s="30"/>
      <c r="F8" s="30"/>
      <c r="G8" s="30"/>
      <c r="H8" s="30"/>
      <c r="I8" s="35"/>
    </row>
    <row r="9" spans="1:9" x14ac:dyDescent="0.25">
      <c r="A9" s="34"/>
      <c r="B9" s="30"/>
      <c r="C9" s="30"/>
      <c r="D9" s="30"/>
      <c r="E9" s="30"/>
      <c r="F9" s="30"/>
      <c r="G9" s="30"/>
      <c r="H9" s="30"/>
      <c r="I9" s="35"/>
    </row>
    <row r="10" spans="1:9" x14ac:dyDescent="0.25">
      <c r="A10" s="39" t="s">
        <v>3</v>
      </c>
      <c r="B10" s="30" t="s">
        <v>60</v>
      </c>
      <c r="C10" s="30"/>
      <c r="D10" s="30"/>
      <c r="E10" s="30"/>
      <c r="F10" s="30"/>
      <c r="G10" s="30"/>
      <c r="H10" s="30"/>
      <c r="I10" s="35"/>
    </row>
    <row r="11" spans="1:9" ht="15.75" thickBot="1" x14ac:dyDescent="0.3">
      <c r="A11" s="9">
        <f>INDEX('Point Grid'!$C$8:$I$37,MATCH($A$1,'Point Grid'!$A$8:$A$37,0),MATCH(A10,'Point Grid'!$C$7:$I$7,0))</f>
        <v>0.5</v>
      </c>
      <c r="B11" s="30"/>
      <c r="C11" s="30"/>
      <c r="D11" s="30"/>
      <c r="E11" s="30"/>
      <c r="F11" s="30"/>
      <c r="G11" s="30"/>
      <c r="H11" s="30"/>
      <c r="I11" s="35"/>
    </row>
    <row r="12" spans="1:9" ht="15.75" thickBot="1" x14ac:dyDescent="0.3">
      <c r="A12" s="5"/>
      <c r="B12" s="30"/>
      <c r="C12" s="30"/>
      <c r="D12" s="30"/>
      <c r="E12" s="30"/>
      <c r="F12" s="30"/>
      <c r="G12" s="30"/>
      <c r="H12" s="30"/>
      <c r="I12" s="35"/>
    </row>
    <row r="13" spans="1:9" x14ac:dyDescent="0.25">
      <c r="A13" s="42"/>
      <c r="B13" s="30"/>
      <c r="C13" s="30"/>
      <c r="D13" s="30"/>
      <c r="E13" s="30"/>
      <c r="F13" s="30"/>
      <c r="G13" s="30"/>
      <c r="H13" s="30"/>
      <c r="I13" s="35"/>
    </row>
    <row r="14" spans="1:9" x14ac:dyDescent="0.25">
      <c r="A14" s="30"/>
      <c r="B14" s="30"/>
      <c r="C14" s="30"/>
      <c r="D14" s="30"/>
      <c r="E14" s="30"/>
      <c r="F14" s="30"/>
      <c r="G14" s="30"/>
      <c r="H14" s="30"/>
      <c r="I14" s="35"/>
    </row>
    <row r="15" spans="1:9" x14ac:dyDescent="0.25">
      <c r="A15" s="30"/>
      <c r="B15" s="30"/>
      <c r="C15" s="30"/>
      <c r="D15" s="30"/>
      <c r="E15" s="30"/>
      <c r="F15" s="30"/>
      <c r="G15" s="30"/>
      <c r="H15" s="30"/>
      <c r="I15" s="35"/>
    </row>
    <row r="16" spans="1:9" x14ac:dyDescent="0.25">
      <c r="A16" s="30"/>
      <c r="B16" s="30"/>
      <c r="C16" s="30"/>
      <c r="D16" s="30"/>
      <c r="E16" s="30"/>
      <c r="F16" s="30"/>
      <c r="G16" s="30"/>
      <c r="H16" s="30"/>
      <c r="I16" s="35"/>
    </row>
    <row r="17" spans="1:9" x14ac:dyDescent="0.25">
      <c r="A17" s="30"/>
      <c r="B17" s="30"/>
      <c r="C17" s="30"/>
      <c r="D17" s="30"/>
      <c r="E17" s="30"/>
      <c r="F17" s="30"/>
      <c r="G17" s="30"/>
      <c r="H17" s="30"/>
      <c r="I17" s="35"/>
    </row>
    <row r="18" spans="1:9" x14ac:dyDescent="0.25">
      <c r="A18" s="42"/>
      <c r="B18" s="30"/>
      <c r="C18" s="30"/>
      <c r="D18" s="30"/>
      <c r="E18" s="30"/>
      <c r="F18" s="30"/>
      <c r="G18" s="30"/>
      <c r="H18" s="30"/>
      <c r="I18" s="35"/>
    </row>
    <row r="19" spans="1:9" x14ac:dyDescent="0.25">
      <c r="A19" s="42"/>
      <c r="B19" s="30"/>
      <c r="C19" s="30"/>
      <c r="D19" s="30"/>
      <c r="E19" s="30"/>
      <c r="F19" s="30"/>
      <c r="G19" s="30"/>
      <c r="H19" s="30"/>
      <c r="I19" s="35"/>
    </row>
    <row r="20" spans="1:9" ht="15.75" thickBot="1" x14ac:dyDescent="0.3">
      <c r="A20" s="36"/>
      <c r="B20" s="37"/>
      <c r="C20" s="37"/>
      <c r="D20" s="37"/>
      <c r="E20" s="37"/>
      <c r="F20" s="37"/>
      <c r="G20" s="37"/>
      <c r="H20" s="37"/>
      <c r="I20" s="38"/>
    </row>
  </sheetData>
  <mergeCells count="1">
    <mergeCell ref="H1:I1"/>
  </mergeCells>
  <conditionalFormatting sqref="B1">
    <cfRule type="cellIs" dxfId="83" priority="1" operator="equal">
      <formula>"Incomplete"</formula>
    </cfRule>
    <cfRule type="cellIs" dxfId="82" priority="2" operator="equal">
      <formula>"Flag for Review"</formula>
    </cfRule>
    <cfRule type="cellIs" dxfId="81" priority="3" operator="equal">
      <formula>"Finished"</formula>
    </cfRule>
  </conditionalFormatting>
  <dataValidations count="2">
    <dataValidation type="decimal" allowBlank="1" showInputMessage="1" showErrorMessage="1" sqref="A8 A12 A16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I21"/>
  <sheetViews>
    <sheetView workbookViewId="0"/>
  </sheetViews>
  <sheetFormatPr defaultColWidth="9.140625" defaultRowHeight="15" x14ac:dyDescent="0.25"/>
  <cols>
    <col min="1" max="1" width="8.7109375" style="33" customWidth="1"/>
    <col min="2" max="2" width="16.7109375" style="33" customWidth="1"/>
    <col min="3" max="9" width="9.42578125" style="33" customWidth="1"/>
    <col min="10" max="10" width="10.7109375" style="33" customWidth="1"/>
    <col min="11" max="16384" width="9.140625" style="33"/>
  </cols>
  <sheetData>
    <row r="1" spans="1:9" x14ac:dyDescent="0.25">
      <c r="A1" s="7">
        <v>4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2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x14ac:dyDescent="0.25">
      <c r="A3" s="8" t="s">
        <v>13</v>
      </c>
      <c r="B3" s="30" t="s">
        <v>61</v>
      </c>
      <c r="C3" s="30"/>
      <c r="D3" s="30"/>
      <c r="E3" s="30"/>
      <c r="F3" s="30"/>
      <c r="G3" s="30"/>
      <c r="H3" s="30"/>
      <c r="I3" s="35"/>
    </row>
    <row r="4" spans="1:9" x14ac:dyDescent="0.25">
      <c r="A4" s="9">
        <f>INDEX('Point Grid'!B:B,MATCH('4'!A1,'Point Grid'!A:A,0))</f>
        <v>1.5</v>
      </c>
      <c r="B4" s="30" t="s">
        <v>62</v>
      </c>
      <c r="C4" s="30"/>
      <c r="D4" s="30"/>
      <c r="E4" s="30"/>
      <c r="F4" s="30"/>
      <c r="G4" s="30"/>
      <c r="H4" s="30"/>
      <c r="I4" s="35"/>
    </row>
    <row r="5" spans="1:9" x14ac:dyDescent="0.25">
      <c r="A5" s="34"/>
      <c r="B5" s="42"/>
      <c r="C5" s="42"/>
      <c r="D5" s="42"/>
      <c r="E5" s="42"/>
      <c r="F5" s="42"/>
      <c r="G5" s="42"/>
      <c r="H5" s="42"/>
      <c r="I5" s="35"/>
    </row>
    <row r="6" spans="1:9" x14ac:dyDescent="0.25">
      <c r="A6" s="34"/>
      <c r="B6" s="30" t="s">
        <v>69</v>
      </c>
      <c r="C6" s="30"/>
      <c r="D6" s="30"/>
      <c r="E6" s="30"/>
      <c r="F6" s="30"/>
      <c r="G6" s="30"/>
      <c r="H6" s="42"/>
      <c r="I6" s="35"/>
    </row>
    <row r="7" spans="1:9" x14ac:dyDescent="0.25">
      <c r="A7" s="34"/>
      <c r="B7" s="30" t="s">
        <v>70</v>
      </c>
      <c r="C7" s="30"/>
      <c r="D7" s="30"/>
      <c r="E7" s="30"/>
      <c r="F7" s="30"/>
      <c r="G7" s="30"/>
      <c r="H7" s="30"/>
      <c r="I7" s="35"/>
    </row>
    <row r="8" spans="1:9" x14ac:dyDescent="0.25">
      <c r="A8" s="42"/>
      <c r="B8" s="42"/>
      <c r="C8" s="42"/>
      <c r="D8" s="42"/>
      <c r="E8" s="42"/>
      <c r="F8" s="42"/>
      <c r="G8" s="42"/>
      <c r="H8" s="30"/>
      <c r="I8" s="35"/>
    </row>
    <row r="9" spans="1:9" x14ac:dyDescent="0.25">
      <c r="A9" s="42"/>
      <c r="B9" s="30" t="s">
        <v>63</v>
      </c>
      <c r="C9" s="30"/>
      <c r="D9" s="30"/>
      <c r="E9" s="30"/>
      <c r="F9" s="30"/>
      <c r="G9" s="30"/>
      <c r="H9" s="30"/>
      <c r="I9" s="35"/>
    </row>
    <row r="10" spans="1:9" x14ac:dyDescent="0.25">
      <c r="A10" s="42"/>
      <c r="B10" s="30"/>
      <c r="C10" s="30"/>
      <c r="D10" s="30"/>
      <c r="E10" s="30"/>
      <c r="F10" s="30"/>
      <c r="G10" s="30"/>
      <c r="H10" s="30"/>
      <c r="I10" s="35"/>
    </row>
    <row r="11" spans="1:9" ht="14.25" customHeight="1" x14ac:dyDescent="0.25">
      <c r="A11" s="42"/>
      <c r="B11" s="30" t="s">
        <v>64</v>
      </c>
      <c r="C11" s="30"/>
      <c r="D11" s="30"/>
      <c r="E11" s="30"/>
      <c r="F11" s="30"/>
      <c r="G11" s="30"/>
      <c r="H11" s="30"/>
      <c r="I11" s="35"/>
    </row>
    <row r="12" spans="1:9" x14ac:dyDescent="0.25">
      <c r="A12" s="42"/>
      <c r="B12" s="30" t="s">
        <v>65</v>
      </c>
      <c r="C12" s="30"/>
      <c r="D12" s="30"/>
      <c r="E12" s="30"/>
      <c r="F12" s="30"/>
      <c r="G12" s="30"/>
      <c r="H12" s="30"/>
      <c r="I12" s="35"/>
    </row>
    <row r="13" spans="1:9" x14ac:dyDescent="0.25">
      <c r="A13" s="42"/>
      <c r="B13" s="10"/>
      <c r="C13" s="30"/>
      <c r="D13" s="30"/>
      <c r="E13" s="30"/>
      <c r="F13" s="30"/>
      <c r="G13" s="30"/>
      <c r="H13" s="30"/>
      <c r="I13" s="35"/>
    </row>
    <row r="14" spans="1:9" x14ac:dyDescent="0.25">
      <c r="A14" s="39" t="s">
        <v>2</v>
      </c>
      <c r="B14" s="42" t="s">
        <v>66</v>
      </c>
      <c r="C14" s="42"/>
      <c r="D14" s="42"/>
      <c r="E14" s="42"/>
      <c r="F14" s="42"/>
      <c r="G14" s="42"/>
      <c r="H14" s="42"/>
      <c r="I14" s="35"/>
    </row>
    <row r="15" spans="1:9" ht="15.75" thickBot="1" x14ac:dyDescent="0.3">
      <c r="A15" s="9">
        <f>INDEX('Point Grid'!$C$8:$I$37,MATCH($A$1,'Point Grid'!$A$8:$A$37,0),MATCH(A14,'Point Grid'!$C$7:$I$7,0))</f>
        <v>0.75</v>
      </c>
      <c r="B15" s="30" t="s">
        <v>67</v>
      </c>
      <c r="C15" s="30"/>
      <c r="D15" s="30"/>
      <c r="E15" s="30"/>
      <c r="F15" s="30"/>
      <c r="G15" s="30"/>
      <c r="H15" s="30"/>
      <c r="I15" s="35"/>
    </row>
    <row r="16" spans="1:9" ht="15.75" thickBot="1" x14ac:dyDescent="0.3">
      <c r="A16" s="5"/>
      <c r="B16" s="30"/>
      <c r="C16" s="30"/>
      <c r="D16" s="30"/>
      <c r="E16" s="30"/>
      <c r="F16" s="30"/>
      <c r="G16" s="30"/>
      <c r="H16" s="30"/>
      <c r="I16" s="35"/>
    </row>
    <row r="17" spans="1:9" x14ac:dyDescent="0.25">
      <c r="A17" s="42"/>
      <c r="B17" s="42"/>
      <c r="C17" s="30"/>
      <c r="D17" s="30"/>
      <c r="E17" s="30"/>
      <c r="F17" s="30"/>
      <c r="G17" s="30"/>
      <c r="H17" s="30"/>
      <c r="I17" s="35"/>
    </row>
    <row r="18" spans="1:9" x14ac:dyDescent="0.25">
      <c r="A18" s="39" t="s">
        <v>3</v>
      </c>
      <c r="B18" s="30" t="s">
        <v>68</v>
      </c>
      <c r="C18" s="30"/>
      <c r="D18" s="30"/>
      <c r="E18" s="30"/>
      <c r="F18" s="30"/>
      <c r="G18" s="30"/>
      <c r="H18" s="30"/>
      <c r="I18" s="35"/>
    </row>
    <row r="19" spans="1:9" ht="15.75" thickBot="1" x14ac:dyDescent="0.3">
      <c r="A19" s="9">
        <f>INDEX('Point Grid'!$C$8:$I$37,MATCH($A$1,'Point Grid'!$A$8:$A$37,0),MATCH(A18,'Point Grid'!$C$7:$I$7,0))</f>
        <v>0.75</v>
      </c>
      <c r="B19" s="30"/>
      <c r="C19" s="30"/>
      <c r="D19" s="30"/>
      <c r="E19" s="30"/>
      <c r="F19" s="30"/>
      <c r="G19" s="30"/>
      <c r="H19" s="30"/>
      <c r="I19" s="35"/>
    </row>
    <row r="20" spans="1:9" ht="15.75" thickBot="1" x14ac:dyDescent="0.3">
      <c r="A20" s="5"/>
      <c r="B20" s="30"/>
      <c r="C20" s="30"/>
      <c r="D20" s="30"/>
      <c r="E20" s="30"/>
      <c r="F20" s="30"/>
      <c r="G20" s="30"/>
      <c r="H20" s="30"/>
      <c r="I20" s="35"/>
    </row>
    <row r="21" spans="1:9" ht="15.75" thickBot="1" x14ac:dyDescent="0.3">
      <c r="A21" s="43"/>
      <c r="B21" s="37"/>
      <c r="C21" s="37"/>
      <c r="D21" s="37"/>
      <c r="E21" s="37"/>
      <c r="F21" s="37"/>
      <c r="G21" s="37"/>
      <c r="H21" s="37"/>
      <c r="I21" s="38"/>
    </row>
  </sheetData>
  <mergeCells count="1">
    <mergeCell ref="H1:I1"/>
  </mergeCells>
  <conditionalFormatting sqref="B1">
    <cfRule type="cellIs" dxfId="80" priority="1" operator="equal">
      <formula>"Incomplete"</formula>
    </cfRule>
    <cfRule type="cellIs" dxfId="79" priority="2" operator="equal">
      <formula>"Flag for Review"</formula>
    </cfRule>
    <cfRule type="cellIs" dxfId="7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I21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33" customWidth="1"/>
    <col min="2" max="2" width="16.7109375" style="33" customWidth="1"/>
    <col min="3" max="9" width="9.42578125" style="33" customWidth="1"/>
    <col min="10" max="10" width="10.7109375" style="33" customWidth="1"/>
    <col min="11" max="16384" width="9.140625" style="33"/>
  </cols>
  <sheetData>
    <row r="1" spans="1:9" x14ac:dyDescent="0.25">
      <c r="A1" s="7">
        <v>5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2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x14ac:dyDescent="0.25">
      <c r="A3" s="8" t="s">
        <v>13</v>
      </c>
      <c r="B3" s="30"/>
      <c r="C3" s="30"/>
      <c r="D3" s="30"/>
      <c r="E3" s="30"/>
      <c r="F3" s="30"/>
      <c r="G3" s="30"/>
      <c r="H3" s="30"/>
      <c r="I3" s="35"/>
    </row>
    <row r="4" spans="1:9" x14ac:dyDescent="0.25">
      <c r="A4" s="9">
        <f>INDEX('Point Grid'!B:B,MATCH($A$1,'Point Grid'!A:A,0))</f>
        <v>3</v>
      </c>
      <c r="B4" s="30"/>
      <c r="C4" s="30"/>
      <c r="D4" s="30"/>
      <c r="E4" s="30"/>
      <c r="F4" s="30"/>
      <c r="G4" s="30"/>
      <c r="H4" s="30"/>
      <c r="I4" s="35"/>
    </row>
    <row r="5" spans="1:9" x14ac:dyDescent="0.25">
      <c r="A5" s="34"/>
      <c r="B5" s="30"/>
      <c r="C5" s="30"/>
      <c r="D5" s="30"/>
      <c r="E5" s="30"/>
      <c r="F5" s="30"/>
      <c r="G5" s="30"/>
      <c r="H5" s="30"/>
      <c r="I5" s="35"/>
    </row>
    <row r="6" spans="1:9" x14ac:dyDescent="0.25">
      <c r="A6" s="39" t="s">
        <v>2</v>
      </c>
      <c r="B6" s="30" t="s">
        <v>71</v>
      </c>
      <c r="C6" s="30"/>
      <c r="D6" s="30"/>
      <c r="E6" s="30"/>
      <c r="F6" s="30"/>
      <c r="G6" s="30"/>
      <c r="H6" s="30"/>
      <c r="I6" s="35"/>
    </row>
    <row r="7" spans="1:9" ht="15.75" thickBot="1" x14ac:dyDescent="0.3">
      <c r="A7" s="9">
        <f>INDEX('Point Grid'!$C$8:$I$37,MATCH($A$1,'Point Grid'!$A$8:$A$37,0),MATCH(A6,'Point Grid'!$C$7:$I$7,0))</f>
        <v>1</v>
      </c>
      <c r="B7" s="30" t="s">
        <v>72</v>
      </c>
      <c r="C7" s="30"/>
      <c r="D7" s="30"/>
      <c r="E7" s="30"/>
      <c r="F7" s="30"/>
      <c r="G7" s="30"/>
      <c r="H7" s="30"/>
      <c r="I7" s="35"/>
    </row>
    <row r="8" spans="1:9" ht="15.75" thickBot="1" x14ac:dyDescent="0.3">
      <c r="A8" s="5"/>
      <c r="B8" s="30"/>
      <c r="C8" s="30"/>
      <c r="D8" s="30"/>
      <c r="E8" s="30"/>
      <c r="F8" s="30"/>
      <c r="G8" s="30"/>
      <c r="H8" s="30"/>
      <c r="I8" s="35"/>
    </row>
    <row r="9" spans="1:9" x14ac:dyDescent="0.25">
      <c r="A9" s="34"/>
      <c r="B9" s="30"/>
      <c r="C9" s="30"/>
      <c r="D9" s="30"/>
      <c r="E9" s="30"/>
      <c r="F9" s="30"/>
      <c r="G9" s="30"/>
      <c r="H9" s="30"/>
      <c r="I9" s="35"/>
    </row>
    <row r="10" spans="1:9" x14ac:dyDescent="0.25">
      <c r="A10" s="39" t="s">
        <v>3</v>
      </c>
      <c r="B10" s="30" t="s">
        <v>73</v>
      </c>
      <c r="C10" s="30"/>
      <c r="D10" s="30"/>
      <c r="E10" s="30"/>
      <c r="F10" s="30"/>
      <c r="G10" s="30"/>
      <c r="H10" s="30"/>
      <c r="I10" s="35"/>
    </row>
    <row r="11" spans="1:9" ht="15.75" thickBot="1" x14ac:dyDescent="0.3">
      <c r="A11" s="9">
        <f>INDEX('Point Grid'!$C$8:$I$37,MATCH($A$1,'Point Grid'!$A$8:$A$37,0),MATCH(A10,'Point Grid'!$C$7:$I$7,0))</f>
        <v>0.5</v>
      </c>
      <c r="B11" s="30" t="s">
        <v>74</v>
      </c>
      <c r="C11" s="30"/>
      <c r="D11" s="30"/>
      <c r="E11" s="30"/>
      <c r="F11" s="30"/>
      <c r="G11" s="30"/>
      <c r="H11" s="30"/>
      <c r="I11" s="35"/>
    </row>
    <row r="12" spans="1:9" ht="15.75" thickBot="1" x14ac:dyDescent="0.3">
      <c r="A12" s="5"/>
      <c r="B12" s="30"/>
      <c r="C12" s="30"/>
      <c r="D12" s="30"/>
      <c r="E12" s="30"/>
      <c r="F12" s="30"/>
      <c r="G12" s="30"/>
      <c r="H12" s="30"/>
      <c r="I12" s="35"/>
    </row>
    <row r="13" spans="1:9" x14ac:dyDescent="0.25">
      <c r="A13" s="34"/>
      <c r="B13" s="30"/>
      <c r="C13" s="30"/>
      <c r="D13" s="30"/>
      <c r="E13" s="30"/>
      <c r="F13" s="30"/>
      <c r="G13" s="30"/>
      <c r="H13" s="30"/>
      <c r="I13" s="35"/>
    </row>
    <row r="14" spans="1:9" x14ac:dyDescent="0.25">
      <c r="A14" s="39" t="s">
        <v>4</v>
      </c>
      <c r="B14" s="30" t="s">
        <v>75</v>
      </c>
      <c r="C14" s="30"/>
      <c r="D14" s="30"/>
      <c r="E14" s="30"/>
      <c r="F14" s="30"/>
      <c r="G14" s="30"/>
      <c r="H14" s="30"/>
      <c r="I14" s="35"/>
    </row>
    <row r="15" spans="1:9" ht="15.75" thickBot="1" x14ac:dyDescent="0.3">
      <c r="A15" s="9">
        <f>INDEX('Point Grid'!$C$8:$I$37,MATCH($A$1,'Point Grid'!$A$8:$A$37,0),MATCH(A14,'Point Grid'!$C$7:$I$7,0))</f>
        <v>0.5</v>
      </c>
      <c r="B15" s="30" t="s">
        <v>76</v>
      </c>
      <c r="C15" s="30"/>
      <c r="D15" s="30"/>
      <c r="E15" s="30"/>
      <c r="F15" s="30"/>
      <c r="G15" s="30"/>
      <c r="H15" s="30"/>
      <c r="I15" s="35"/>
    </row>
    <row r="16" spans="1:9" ht="15.75" thickBot="1" x14ac:dyDescent="0.3">
      <c r="A16" s="5"/>
      <c r="B16" s="30"/>
      <c r="C16" s="30"/>
      <c r="D16" s="30"/>
      <c r="E16" s="30"/>
      <c r="F16" s="30"/>
      <c r="G16" s="30"/>
      <c r="H16" s="30"/>
      <c r="I16" s="35"/>
    </row>
    <row r="17" spans="1:9" x14ac:dyDescent="0.25">
      <c r="A17" s="34"/>
      <c r="B17" s="30"/>
      <c r="C17" s="30"/>
      <c r="D17" s="30"/>
      <c r="E17" s="30"/>
      <c r="F17" s="30"/>
      <c r="G17" s="30"/>
      <c r="H17" s="30"/>
      <c r="I17" s="35"/>
    </row>
    <row r="18" spans="1:9" x14ac:dyDescent="0.25">
      <c r="A18" s="39" t="s">
        <v>5</v>
      </c>
      <c r="B18" s="30" t="s">
        <v>77</v>
      </c>
      <c r="C18" s="30"/>
      <c r="D18" s="30"/>
      <c r="E18" s="30"/>
      <c r="F18" s="30"/>
      <c r="G18" s="30"/>
      <c r="H18" s="30"/>
      <c r="I18" s="35"/>
    </row>
    <row r="19" spans="1:9" ht="15.75" thickBot="1" x14ac:dyDescent="0.3">
      <c r="A19" s="9">
        <f>INDEX('Point Grid'!$C$8:$I$37,MATCH($A$1,'Point Grid'!$A$8:$A$37,0),MATCH(A18,'Point Grid'!$C$7:$I$7,0))</f>
        <v>1</v>
      </c>
      <c r="B19" s="30"/>
      <c r="C19" s="30"/>
      <c r="D19" s="30"/>
      <c r="E19" s="30"/>
      <c r="F19" s="30"/>
      <c r="G19" s="30"/>
      <c r="H19" s="30"/>
      <c r="I19" s="35"/>
    </row>
    <row r="20" spans="1:9" ht="15.75" thickBot="1" x14ac:dyDescent="0.3">
      <c r="A20" s="5"/>
      <c r="B20" s="30"/>
      <c r="C20" s="30"/>
      <c r="D20" s="30"/>
      <c r="E20" s="30"/>
      <c r="F20" s="30"/>
      <c r="G20" s="30"/>
      <c r="H20" s="30"/>
      <c r="I20" s="35"/>
    </row>
    <row r="21" spans="1:9" ht="15.75" thickBot="1" x14ac:dyDescent="0.3">
      <c r="A21" s="37"/>
      <c r="B21" s="37"/>
      <c r="C21" s="37"/>
      <c r="D21" s="37"/>
      <c r="E21" s="37"/>
      <c r="F21" s="37"/>
      <c r="G21" s="37"/>
      <c r="H21" s="37"/>
      <c r="I21" s="38"/>
    </row>
  </sheetData>
  <mergeCells count="1">
    <mergeCell ref="H1:I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I21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33" customWidth="1"/>
    <col min="2" max="2" width="16.7109375" style="33" customWidth="1"/>
    <col min="3" max="9" width="9.42578125" style="33" customWidth="1"/>
    <col min="10" max="10" width="10.7109375" style="33" customWidth="1"/>
    <col min="11" max="16384" width="9.140625" style="33"/>
  </cols>
  <sheetData>
    <row r="1" spans="1:9" x14ac:dyDescent="0.25">
      <c r="A1" s="7">
        <v>6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2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x14ac:dyDescent="0.25">
      <c r="A3" s="8" t="s">
        <v>13</v>
      </c>
      <c r="B3" s="30" t="s">
        <v>78</v>
      </c>
      <c r="C3" s="30"/>
      <c r="D3" s="30"/>
      <c r="E3" s="30"/>
      <c r="F3" s="30"/>
      <c r="G3" s="30"/>
      <c r="H3" s="30"/>
      <c r="I3" s="35"/>
    </row>
    <row r="4" spans="1:9" x14ac:dyDescent="0.25">
      <c r="A4" s="9">
        <f>INDEX('Point Grid'!B:B,MATCH($A$1,'Point Grid'!A:A,0))</f>
        <v>1</v>
      </c>
      <c r="B4" s="30"/>
      <c r="C4" s="30"/>
      <c r="D4" s="30"/>
      <c r="E4" s="30"/>
      <c r="F4" s="30"/>
      <c r="G4" s="30"/>
      <c r="H4" s="30"/>
      <c r="I4" s="35"/>
    </row>
    <row r="5" spans="1:9" x14ac:dyDescent="0.25">
      <c r="A5" s="34"/>
      <c r="B5" s="30"/>
      <c r="C5" s="30"/>
      <c r="D5" s="30"/>
      <c r="E5" s="30"/>
      <c r="F5" s="30"/>
      <c r="G5" s="30"/>
      <c r="H5" s="30"/>
      <c r="I5" s="35"/>
    </row>
    <row r="6" spans="1:9" x14ac:dyDescent="0.25">
      <c r="A6" s="39" t="s">
        <v>2</v>
      </c>
      <c r="B6" s="30" t="s">
        <v>79</v>
      </c>
      <c r="C6" s="30"/>
      <c r="D6" s="30"/>
      <c r="E6" s="30"/>
      <c r="F6" s="30"/>
      <c r="G6" s="30"/>
      <c r="H6" s="30"/>
      <c r="I6" s="35"/>
    </row>
    <row r="7" spans="1:9" ht="15.75" thickBot="1" x14ac:dyDescent="0.3">
      <c r="A7" s="9">
        <f>INDEX('Point Grid'!$C$8:$I$37,MATCH($A$1,'Point Grid'!$A$8:$A$37,0),MATCH(A6,'Point Grid'!$C$7:$I$7,0))</f>
        <v>0.25</v>
      </c>
      <c r="B7" s="30" t="s">
        <v>80</v>
      </c>
      <c r="C7" s="30"/>
      <c r="D7" s="30"/>
      <c r="E7" s="30"/>
      <c r="F7" s="30"/>
      <c r="G7" s="30"/>
      <c r="H7" s="30"/>
      <c r="I7" s="35"/>
    </row>
    <row r="8" spans="1:9" ht="15.75" thickBot="1" x14ac:dyDescent="0.3">
      <c r="A8" s="5"/>
      <c r="B8" s="30"/>
      <c r="C8" s="30"/>
      <c r="D8" s="30"/>
      <c r="E8" s="30"/>
      <c r="F8" s="30"/>
      <c r="G8" s="30"/>
      <c r="H8" s="30"/>
      <c r="I8" s="35"/>
    </row>
    <row r="9" spans="1:9" x14ac:dyDescent="0.25">
      <c r="A9" s="34"/>
      <c r="B9" s="42"/>
      <c r="C9" s="42"/>
      <c r="D9" s="42"/>
      <c r="E9" s="42"/>
      <c r="F9" s="42"/>
      <c r="G9" s="42"/>
      <c r="H9" s="42"/>
      <c r="I9" s="35"/>
    </row>
    <row r="10" spans="1:9" x14ac:dyDescent="0.25">
      <c r="A10" s="39" t="s">
        <v>3</v>
      </c>
      <c r="B10" s="30" t="s">
        <v>81</v>
      </c>
      <c r="C10" s="30"/>
      <c r="D10" s="30"/>
      <c r="E10" s="30"/>
      <c r="F10" s="30"/>
      <c r="G10" s="30"/>
      <c r="H10" s="30"/>
      <c r="I10" s="35"/>
    </row>
    <row r="11" spans="1:9" ht="15.75" thickBot="1" x14ac:dyDescent="0.3">
      <c r="A11" s="9">
        <f>INDEX('Point Grid'!$C$8:$I$37,MATCH($A$1,'Point Grid'!$A$8:$A$37,0),MATCH(A10,'Point Grid'!$C$7:$I$7,0))</f>
        <v>0.25</v>
      </c>
      <c r="B11" s="30" t="s">
        <v>82</v>
      </c>
      <c r="C11" s="30"/>
      <c r="D11" s="30"/>
      <c r="E11" s="30"/>
      <c r="F11" s="30"/>
      <c r="G11" s="30"/>
      <c r="H11" s="30"/>
      <c r="I11" s="35"/>
    </row>
    <row r="12" spans="1:9" ht="15.75" thickBot="1" x14ac:dyDescent="0.3">
      <c r="A12" s="5"/>
      <c r="B12" s="30"/>
      <c r="C12" s="30"/>
      <c r="D12" s="30"/>
      <c r="E12" s="30"/>
      <c r="F12" s="30"/>
      <c r="G12" s="30"/>
      <c r="H12" s="30"/>
      <c r="I12" s="35"/>
    </row>
    <row r="13" spans="1:9" x14ac:dyDescent="0.25">
      <c r="A13" s="34"/>
      <c r="B13" s="42"/>
      <c r="C13" s="42"/>
      <c r="D13" s="42"/>
      <c r="E13" s="42"/>
      <c r="F13" s="42"/>
      <c r="G13" s="42"/>
      <c r="H13" s="42"/>
      <c r="I13" s="35"/>
    </row>
    <row r="14" spans="1:9" x14ac:dyDescent="0.25">
      <c r="A14" s="39" t="s">
        <v>4</v>
      </c>
      <c r="B14" s="30" t="s">
        <v>83</v>
      </c>
      <c r="C14" s="30"/>
      <c r="D14" s="30"/>
      <c r="E14" s="30"/>
      <c r="F14" s="30"/>
      <c r="G14" s="30"/>
      <c r="H14" s="30"/>
      <c r="I14" s="35"/>
    </row>
    <row r="15" spans="1:9" ht="15.75" thickBot="1" x14ac:dyDescent="0.3">
      <c r="A15" s="9">
        <f>INDEX('Point Grid'!$C$8:$I$37,MATCH($A$1,'Point Grid'!$A$8:$A$37,0),MATCH(A14,'Point Grid'!$C$7:$I$7,0))</f>
        <v>0.25</v>
      </c>
      <c r="B15" s="30" t="s">
        <v>84</v>
      </c>
      <c r="C15" s="30"/>
      <c r="D15" s="30"/>
      <c r="E15" s="30"/>
      <c r="F15" s="30"/>
      <c r="G15" s="30"/>
      <c r="H15" s="30"/>
      <c r="I15" s="35"/>
    </row>
    <row r="16" spans="1:9" ht="15.75" thickBot="1" x14ac:dyDescent="0.3">
      <c r="A16" s="5"/>
      <c r="B16" s="30"/>
      <c r="C16" s="30"/>
      <c r="D16" s="30"/>
      <c r="E16" s="30"/>
      <c r="F16" s="30"/>
      <c r="G16" s="30"/>
      <c r="H16" s="30"/>
      <c r="I16" s="35"/>
    </row>
    <row r="17" spans="1:9" x14ac:dyDescent="0.25">
      <c r="A17" s="34"/>
      <c r="B17" s="42"/>
      <c r="C17" s="42"/>
      <c r="D17" s="42"/>
      <c r="E17" s="42"/>
      <c r="F17" s="42"/>
      <c r="G17" s="42"/>
      <c r="H17" s="42"/>
      <c r="I17" s="35"/>
    </row>
    <row r="18" spans="1:9" x14ac:dyDescent="0.25">
      <c r="A18" s="39" t="s">
        <v>5</v>
      </c>
      <c r="B18" s="30" t="s">
        <v>85</v>
      </c>
      <c r="C18" s="30"/>
      <c r="D18" s="30"/>
      <c r="E18" s="30"/>
      <c r="F18" s="30"/>
      <c r="G18" s="30"/>
      <c r="H18" s="30"/>
      <c r="I18" s="35"/>
    </row>
    <row r="19" spans="1:9" ht="15.75" thickBot="1" x14ac:dyDescent="0.3">
      <c r="A19" s="9">
        <f>INDEX('Point Grid'!$C$8:$I$37,MATCH($A$1,'Point Grid'!$A$8:$A$37,0),MATCH(A18,'Point Grid'!$C$7:$I$7,0))</f>
        <v>0.25</v>
      </c>
      <c r="B19" s="30" t="s">
        <v>86</v>
      </c>
      <c r="C19" s="30"/>
      <c r="D19" s="30"/>
      <c r="E19" s="30"/>
      <c r="F19" s="30"/>
      <c r="G19" s="30"/>
      <c r="H19" s="30"/>
      <c r="I19" s="35"/>
    </row>
    <row r="20" spans="1:9" ht="15.75" thickBot="1" x14ac:dyDescent="0.3">
      <c r="A20" s="5"/>
      <c r="B20" s="42"/>
      <c r="C20" s="30"/>
      <c r="D20" s="30"/>
      <c r="E20" s="30"/>
      <c r="F20" s="30"/>
      <c r="G20" s="30"/>
      <c r="H20" s="30"/>
      <c r="I20" s="35"/>
    </row>
    <row r="21" spans="1:9" ht="15.75" thickBot="1" x14ac:dyDescent="0.3">
      <c r="A21" s="36"/>
      <c r="B21" s="37"/>
      <c r="C21" s="37"/>
      <c r="D21" s="37"/>
      <c r="E21" s="37"/>
      <c r="F21" s="37"/>
      <c r="G21" s="37"/>
      <c r="H21" s="37"/>
      <c r="I21" s="38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I20"/>
  <sheetViews>
    <sheetView workbookViewId="0"/>
  </sheetViews>
  <sheetFormatPr defaultColWidth="9.140625" defaultRowHeight="15" x14ac:dyDescent="0.25"/>
  <cols>
    <col min="1" max="1" width="8.7109375" style="33" customWidth="1"/>
    <col min="2" max="2" width="16.7109375" style="33" customWidth="1"/>
    <col min="3" max="9" width="9.42578125" style="33" customWidth="1"/>
    <col min="10" max="10" width="10.7109375" style="33" customWidth="1"/>
    <col min="11" max="16384" width="9.140625" style="33"/>
  </cols>
  <sheetData>
    <row r="1" spans="1:9" x14ac:dyDescent="0.25">
      <c r="A1" s="7">
        <v>7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2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x14ac:dyDescent="0.25">
      <c r="A3" s="8" t="s">
        <v>13</v>
      </c>
      <c r="B3" s="30" t="s">
        <v>87</v>
      </c>
      <c r="C3" s="30"/>
      <c r="D3" s="30"/>
      <c r="E3" s="30"/>
      <c r="F3" s="30"/>
      <c r="G3" s="30"/>
      <c r="H3" s="30"/>
      <c r="I3" s="35"/>
    </row>
    <row r="4" spans="1:9" ht="15.75" thickBot="1" x14ac:dyDescent="0.3">
      <c r="A4" s="9">
        <f>INDEX('Point Grid'!B:B,MATCH($A$1,'Point Grid'!A:A,0))</f>
        <v>1</v>
      </c>
      <c r="B4" s="30" t="s">
        <v>88</v>
      </c>
      <c r="C4" s="30"/>
      <c r="D4" s="30"/>
      <c r="E4" s="30"/>
      <c r="F4" s="30"/>
      <c r="G4" s="30"/>
      <c r="H4" s="30"/>
      <c r="I4" s="35"/>
    </row>
    <row r="5" spans="1:9" ht="15.75" thickBot="1" x14ac:dyDescent="0.3">
      <c r="A5" s="5"/>
      <c r="B5" s="30"/>
      <c r="C5" s="30"/>
      <c r="D5" s="30"/>
      <c r="E5" s="30"/>
      <c r="F5" s="30"/>
      <c r="G5" s="30"/>
      <c r="H5" s="30"/>
      <c r="I5" s="35"/>
    </row>
    <row r="6" spans="1:9" x14ac:dyDescent="0.25">
      <c r="A6" s="45"/>
      <c r="B6" s="30"/>
      <c r="C6" s="30"/>
      <c r="D6" s="30"/>
      <c r="E6" s="30"/>
      <c r="F6" s="30"/>
      <c r="G6" s="30"/>
      <c r="H6" s="30"/>
      <c r="I6" s="35"/>
    </row>
    <row r="7" spans="1:9" x14ac:dyDescent="0.25">
      <c r="A7" s="25"/>
      <c r="B7" s="30"/>
      <c r="C7" s="30"/>
      <c r="D7" s="30"/>
      <c r="E7" s="30"/>
      <c r="F7" s="30"/>
      <c r="G7" s="30"/>
      <c r="H7" s="30"/>
      <c r="I7" s="35"/>
    </row>
    <row r="8" spans="1:9" x14ac:dyDescent="0.25">
      <c r="A8" s="26"/>
      <c r="B8" s="30"/>
      <c r="C8" s="30"/>
      <c r="D8" s="30"/>
      <c r="E8" s="30"/>
      <c r="F8" s="30"/>
      <c r="G8" s="30"/>
      <c r="H8" s="30"/>
      <c r="I8" s="35"/>
    </row>
    <row r="9" spans="1:9" x14ac:dyDescent="0.25">
      <c r="A9" s="47"/>
      <c r="B9" s="30"/>
      <c r="C9" s="30"/>
      <c r="D9" s="30"/>
      <c r="E9" s="30"/>
      <c r="F9" s="30"/>
      <c r="G9" s="30"/>
      <c r="H9" s="30"/>
      <c r="I9" s="35"/>
    </row>
    <row r="10" spans="1:9" x14ac:dyDescent="0.25">
      <c r="A10" s="45"/>
      <c r="B10" s="30"/>
      <c r="C10" s="30"/>
      <c r="D10" s="30"/>
      <c r="E10" s="30"/>
      <c r="F10" s="30"/>
      <c r="G10" s="30"/>
      <c r="H10" s="30"/>
      <c r="I10" s="35"/>
    </row>
    <row r="11" spans="1:9" x14ac:dyDescent="0.25">
      <c r="A11" s="25"/>
      <c r="B11" s="30"/>
      <c r="C11" s="30"/>
      <c r="D11" s="30"/>
      <c r="E11" s="30"/>
      <c r="F11" s="30"/>
      <c r="G11" s="30"/>
      <c r="H11" s="30"/>
      <c r="I11" s="35"/>
    </row>
    <row r="12" spans="1:9" x14ac:dyDescent="0.25">
      <c r="A12" s="42"/>
      <c r="B12" s="30"/>
      <c r="C12" s="30"/>
      <c r="D12" s="30"/>
      <c r="E12" s="30"/>
      <c r="F12" s="30"/>
      <c r="G12" s="30"/>
      <c r="H12" s="30"/>
      <c r="I12" s="35"/>
    </row>
    <row r="13" spans="1:9" x14ac:dyDescent="0.25">
      <c r="A13" s="47"/>
      <c r="B13" s="30"/>
      <c r="C13" s="30"/>
      <c r="D13" s="30"/>
      <c r="E13" s="30"/>
      <c r="F13" s="30"/>
      <c r="G13" s="30"/>
      <c r="H13" s="30"/>
      <c r="I13" s="35"/>
    </row>
    <row r="14" spans="1:9" x14ac:dyDescent="0.25">
      <c r="A14" s="45"/>
      <c r="B14" s="30"/>
      <c r="C14" s="30"/>
      <c r="D14" s="30"/>
      <c r="E14" s="30"/>
      <c r="F14" s="30"/>
      <c r="G14" s="30"/>
      <c r="H14" s="30"/>
      <c r="I14" s="35"/>
    </row>
    <row r="15" spans="1:9" x14ac:dyDescent="0.25">
      <c r="A15" s="25"/>
      <c r="B15" s="30"/>
      <c r="C15" s="30"/>
      <c r="D15" s="30"/>
      <c r="E15" s="30"/>
      <c r="F15" s="30"/>
      <c r="G15" s="30"/>
      <c r="H15" s="30"/>
      <c r="I15" s="35"/>
    </row>
    <row r="16" spans="1:9" x14ac:dyDescent="0.25">
      <c r="A16" s="26"/>
      <c r="B16" s="30"/>
      <c r="C16" s="30"/>
      <c r="D16" s="30"/>
      <c r="E16" s="30"/>
      <c r="F16" s="30"/>
      <c r="G16" s="30"/>
      <c r="H16" s="30"/>
      <c r="I16" s="35"/>
    </row>
    <row r="17" spans="1:9" x14ac:dyDescent="0.25">
      <c r="A17" s="34"/>
      <c r="B17" s="30"/>
      <c r="C17" s="30"/>
      <c r="D17" s="30"/>
      <c r="E17" s="30"/>
      <c r="F17" s="30"/>
      <c r="G17" s="30"/>
      <c r="H17" s="30"/>
      <c r="I17" s="35"/>
    </row>
    <row r="18" spans="1:9" x14ac:dyDescent="0.25">
      <c r="A18" s="34"/>
      <c r="B18" s="30"/>
      <c r="C18" s="30"/>
      <c r="D18" s="30"/>
      <c r="E18" s="30"/>
      <c r="F18" s="30"/>
      <c r="G18" s="30"/>
      <c r="H18" s="30"/>
      <c r="I18" s="35"/>
    </row>
    <row r="19" spans="1:9" x14ac:dyDescent="0.25">
      <c r="A19" s="34"/>
      <c r="B19" s="30"/>
      <c r="C19" s="30"/>
      <c r="D19" s="30"/>
      <c r="E19" s="30"/>
      <c r="F19" s="30"/>
      <c r="G19" s="30"/>
      <c r="H19" s="30"/>
      <c r="I19" s="35"/>
    </row>
    <row r="20" spans="1:9" ht="15.75" thickBot="1" x14ac:dyDescent="0.3">
      <c r="A20" s="36"/>
      <c r="B20" s="37"/>
      <c r="C20" s="37"/>
      <c r="D20" s="37"/>
      <c r="E20" s="37"/>
      <c r="F20" s="37"/>
      <c r="G20" s="37"/>
      <c r="H20" s="37"/>
      <c r="I20" s="38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I20"/>
  <sheetViews>
    <sheetView workbookViewId="0"/>
  </sheetViews>
  <sheetFormatPr defaultColWidth="9.140625" defaultRowHeight="15" x14ac:dyDescent="0.25"/>
  <cols>
    <col min="1" max="1" width="8.7109375" style="33" customWidth="1"/>
    <col min="2" max="2" width="16.7109375" style="33" customWidth="1"/>
    <col min="3" max="9" width="9.42578125" style="33" customWidth="1"/>
    <col min="10" max="10" width="10.7109375" style="33" customWidth="1"/>
    <col min="11" max="16384" width="9.140625" style="33"/>
  </cols>
  <sheetData>
    <row r="1" spans="1:9" x14ac:dyDescent="0.25">
      <c r="A1" s="7">
        <v>8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2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x14ac:dyDescent="0.25">
      <c r="A3" s="8" t="s">
        <v>13</v>
      </c>
      <c r="B3" s="30" t="s">
        <v>89</v>
      </c>
      <c r="C3" s="30"/>
      <c r="D3" s="30"/>
      <c r="E3" s="30"/>
      <c r="F3" s="30"/>
      <c r="G3" s="30"/>
      <c r="H3" s="30"/>
      <c r="I3" s="35"/>
    </row>
    <row r="4" spans="1:9" x14ac:dyDescent="0.25">
      <c r="A4" s="9">
        <f>INDEX('Point Grid'!B:B,MATCH($A$1,'Point Grid'!A:A,0))</f>
        <v>2</v>
      </c>
      <c r="B4" s="30" t="s">
        <v>90</v>
      </c>
      <c r="C4" s="30"/>
      <c r="D4" s="30"/>
      <c r="E4" s="30"/>
      <c r="F4" s="30"/>
      <c r="G4" s="30"/>
      <c r="H4" s="30"/>
      <c r="I4" s="35"/>
    </row>
    <row r="5" spans="1:9" x14ac:dyDescent="0.25">
      <c r="A5" s="34"/>
      <c r="B5" s="30"/>
      <c r="C5" s="30"/>
      <c r="D5" s="30"/>
      <c r="E5" s="30"/>
      <c r="F5" s="30"/>
      <c r="G5" s="30"/>
      <c r="H5" s="30"/>
      <c r="I5" s="35"/>
    </row>
    <row r="6" spans="1:9" x14ac:dyDescent="0.25">
      <c r="A6" s="39" t="s">
        <v>2</v>
      </c>
      <c r="B6" s="30" t="s">
        <v>91</v>
      </c>
      <c r="C6" s="30"/>
      <c r="D6" s="30"/>
      <c r="E6" s="30"/>
      <c r="F6" s="30"/>
      <c r="G6" s="30"/>
      <c r="H6" s="30"/>
      <c r="I6" s="35"/>
    </row>
    <row r="7" spans="1:9" ht="15.75" thickBot="1" x14ac:dyDescent="0.3">
      <c r="A7" s="9">
        <f>INDEX('Point Grid'!$C$8:$I$37,MATCH($A$1,'Point Grid'!$A$8:$A$37,0),MATCH(A6,'Point Grid'!$C$7:$I$7,0))</f>
        <v>1</v>
      </c>
      <c r="B7" s="42" t="s">
        <v>93</v>
      </c>
      <c r="C7" s="30"/>
      <c r="D7" s="30"/>
      <c r="E7" s="30"/>
      <c r="F7" s="30"/>
      <c r="G7" s="30"/>
      <c r="H7" s="30"/>
      <c r="I7" s="35"/>
    </row>
    <row r="8" spans="1:9" ht="15.75" thickBot="1" x14ac:dyDescent="0.3">
      <c r="A8" s="5"/>
      <c r="B8" s="42" t="s">
        <v>94</v>
      </c>
      <c r="C8" s="30"/>
      <c r="D8" s="30"/>
      <c r="E8" s="30"/>
      <c r="F8" s="30"/>
      <c r="G8" s="30"/>
      <c r="H8" s="30"/>
      <c r="I8" s="35"/>
    </row>
    <row r="9" spans="1:9" x14ac:dyDescent="0.25">
      <c r="A9" s="42"/>
      <c r="B9" s="42" t="s">
        <v>96</v>
      </c>
      <c r="C9" s="30"/>
      <c r="D9" s="30"/>
      <c r="E9" s="30"/>
      <c r="F9" s="30"/>
      <c r="G9" s="30"/>
      <c r="H9" s="30"/>
      <c r="I9" s="35"/>
    </row>
    <row r="10" spans="1:9" x14ac:dyDescent="0.25">
      <c r="A10" s="42"/>
      <c r="B10" s="42" t="s">
        <v>95</v>
      </c>
      <c r="C10" s="42"/>
      <c r="D10" s="42"/>
      <c r="E10" s="30"/>
      <c r="F10" s="30"/>
      <c r="G10" s="30"/>
      <c r="H10" s="30"/>
      <c r="I10" s="35"/>
    </row>
    <row r="11" spans="1:9" x14ac:dyDescent="0.25">
      <c r="A11" s="42"/>
      <c r="B11" s="42"/>
      <c r="C11" s="42"/>
      <c r="D11" s="42"/>
      <c r="E11" s="30"/>
      <c r="F11" s="30"/>
      <c r="G11" s="30"/>
      <c r="H11" s="30"/>
      <c r="I11" s="35"/>
    </row>
    <row r="12" spans="1:9" x14ac:dyDescent="0.25">
      <c r="A12" s="39" t="s">
        <v>3</v>
      </c>
      <c r="B12" s="30" t="s">
        <v>92</v>
      </c>
      <c r="C12" s="42"/>
      <c r="D12" s="42"/>
      <c r="E12" s="30"/>
      <c r="F12" s="30"/>
      <c r="G12" s="30"/>
      <c r="H12" s="30"/>
      <c r="I12" s="35"/>
    </row>
    <row r="13" spans="1:9" ht="15.75" thickBot="1" x14ac:dyDescent="0.3">
      <c r="A13" s="9">
        <f>INDEX('Point Grid'!$C$8:$I$37,MATCH($A$1,'Point Grid'!$A$8:$A$37,0),MATCH(A12,'Point Grid'!$C$7:$I$7,0))</f>
        <v>1</v>
      </c>
      <c r="B13" s="42" t="s">
        <v>97</v>
      </c>
      <c r="C13" s="30"/>
      <c r="D13" s="30"/>
      <c r="E13" s="30"/>
      <c r="F13" s="30"/>
      <c r="G13" s="30"/>
      <c r="H13" s="30"/>
      <c r="I13" s="35"/>
    </row>
    <row r="14" spans="1:9" ht="15.75" thickBot="1" x14ac:dyDescent="0.3">
      <c r="A14" s="5"/>
      <c r="B14" s="30" t="s">
        <v>98</v>
      </c>
      <c r="C14" s="30"/>
      <c r="D14" s="30"/>
      <c r="E14" s="30"/>
      <c r="F14" s="30"/>
      <c r="G14" s="30"/>
      <c r="H14" s="30"/>
      <c r="I14" s="35"/>
    </row>
    <row r="15" spans="1:9" x14ac:dyDescent="0.25">
      <c r="A15" s="42"/>
      <c r="B15" s="42" t="s">
        <v>99</v>
      </c>
      <c r="C15" s="30"/>
      <c r="D15" s="30"/>
      <c r="E15" s="30"/>
      <c r="F15" s="30"/>
      <c r="G15" s="30"/>
      <c r="H15" s="30"/>
      <c r="I15" s="35"/>
    </row>
    <row r="16" spans="1:9" x14ac:dyDescent="0.25">
      <c r="A16" s="42"/>
      <c r="B16" s="42"/>
      <c r="C16" s="30"/>
      <c r="D16" s="30"/>
      <c r="E16" s="30"/>
      <c r="F16" s="30"/>
      <c r="G16" s="30"/>
      <c r="H16" s="30"/>
      <c r="I16" s="35"/>
    </row>
    <row r="17" spans="1:9" x14ac:dyDescent="0.25">
      <c r="A17" s="30"/>
      <c r="B17" s="30"/>
      <c r="C17" s="30"/>
      <c r="D17" s="30"/>
      <c r="E17" s="30"/>
      <c r="F17" s="30"/>
      <c r="G17" s="30"/>
      <c r="H17" s="30"/>
      <c r="I17" s="35"/>
    </row>
    <row r="18" spans="1:9" x14ac:dyDescent="0.25">
      <c r="A18" s="34"/>
      <c r="B18" s="30"/>
      <c r="C18" s="30"/>
      <c r="D18" s="30"/>
      <c r="E18" s="30"/>
      <c r="F18" s="30"/>
      <c r="G18" s="30"/>
      <c r="H18" s="30"/>
      <c r="I18" s="35"/>
    </row>
    <row r="19" spans="1:9" x14ac:dyDescent="0.25">
      <c r="A19" s="34"/>
      <c r="B19" s="30"/>
      <c r="C19" s="30"/>
      <c r="D19" s="30"/>
      <c r="E19" s="30"/>
      <c r="F19" s="30"/>
      <c r="G19" s="30"/>
      <c r="H19" s="30"/>
      <c r="I19" s="35"/>
    </row>
    <row r="20" spans="1:9" ht="15.75" thickBot="1" x14ac:dyDescent="0.3">
      <c r="A20" s="36"/>
      <c r="B20" s="37"/>
      <c r="C20" s="37"/>
      <c r="D20" s="37"/>
      <c r="E20" s="37"/>
      <c r="F20" s="37"/>
      <c r="G20" s="37"/>
      <c r="H20" s="37"/>
      <c r="I20" s="38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I20"/>
  <sheetViews>
    <sheetView workbookViewId="0"/>
  </sheetViews>
  <sheetFormatPr defaultColWidth="9.140625" defaultRowHeight="15" x14ac:dyDescent="0.25"/>
  <cols>
    <col min="1" max="1" width="8.7109375" style="33" customWidth="1"/>
    <col min="2" max="2" width="16.7109375" style="33" customWidth="1"/>
    <col min="3" max="3" width="9.5703125" style="33" customWidth="1"/>
    <col min="4" max="9" width="9.42578125" style="33" customWidth="1"/>
    <col min="10" max="16384" width="9.140625" style="40"/>
  </cols>
  <sheetData>
    <row r="1" spans="1:9" x14ac:dyDescent="0.25">
      <c r="A1" s="7">
        <v>9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2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x14ac:dyDescent="0.25">
      <c r="A3" s="8" t="s">
        <v>13</v>
      </c>
      <c r="B3" s="31"/>
      <c r="C3" s="31"/>
      <c r="D3" s="31"/>
      <c r="E3" s="31"/>
      <c r="F3" s="31"/>
      <c r="G3" s="31"/>
      <c r="H3" s="31"/>
      <c r="I3" s="41"/>
    </row>
    <row r="4" spans="1:9" x14ac:dyDescent="0.25">
      <c r="A4" s="9">
        <f>INDEX('Point Grid'!B:B,MATCH($A$1,'Point Grid'!A:A,0))</f>
        <v>1.75</v>
      </c>
      <c r="B4" s="31"/>
      <c r="C4" s="31"/>
      <c r="D4" s="31"/>
      <c r="E4" s="31"/>
      <c r="F4" s="31"/>
      <c r="G4" s="31"/>
      <c r="H4" s="31"/>
      <c r="I4" s="41"/>
    </row>
    <row r="5" spans="1:9" x14ac:dyDescent="0.25">
      <c r="A5" s="34"/>
      <c r="B5" s="31"/>
      <c r="C5" s="31"/>
      <c r="D5" s="31"/>
      <c r="E5" s="31"/>
      <c r="F5" s="31"/>
      <c r="G5" s="31"/>
      <c r="H5" s="31"/>
      <c r="I5" s="41"/>
    </row>
    <row r="6" spans="1:9" x14ac:dyDescent="0.25">
      <c r="A6" s="39" t="s">
        <v>2</v>
      </c>
      <c r="B6" s="31" t="s">
        <v>100</v>
      </c>
      <c r="C6" s="31"/>
      <c r="D6" s="31"/>
      <c r="E6" s="31"/>
      <c r="F6" s="31"/>
      <c r="G6" s="31"/>
      <c r="H6" s="31"/>
      <c r="I6" s="41"/>
    </row>
    <row r="7" spans="1:9" ht="15.75" thickBot="1" x14ac:dyDescent="0.3">
      <c r="A7" s="9">
        <f>INDEX('Point Grid'!$C$8:$I$37,MATCH($A$1,'Point Grid'!$A$8:$A$37,0),MATCH(A6,'Point Grid'!$C$7:$I$7,0))</f>
        <v>0.75</v>
      </c>
      <c r="B7" s="31"/>
      <c r="C7" s="31"/>
      <c r="D7" s="31"/>
      <c r="E7" s="31"/>
      <c r="F7" s="31"/>
      <c r="G7" s="31"/>
      <c r="H7" s="31"/>
      <c r="I7" s="41"/>
    </row>
    <row r="8" spans="1:9" ht="15.75" thickBot="1" x14ac:dyDescent="0.3">
      <c r="A8" s="5"/>
      <c r="B8" s="42"/>
      <c r="C8" s="42"/>
      <c r="D8" s="42"/>
      <c r="E8" s="31"/>
      <c r="F8" s="31"/>
      <c r="G8" s="31"/>
      <c r="H8" s="31"/>
      <c r="I8" s="41"/>
    </row>
    <row r="9" spans="1:9" x14ac:dyDescent="0.25">
      <c r="A9" s="26"/>
      <c r="B9" s="42"/>
      <c r="C9" s="42"/>
      <c r="D9" s="42"/>
      <c r="E9" s="31"/>
      <c r="F9" s="31"/>
      <c r="G9" s="31"/>
      <c r="H9" s="31"/>
      <c r="I9" s="41"/>
    </row>
    <row r="10" spans="1:9" x14ac:dyDescent="0.25">
      <c r="A10" s="39" t="s">
        <v>3</v>
      </c>
      <c r="B10" s="42" t="s">
        <v>101</v>
      </c>
      <c r="C10" s="31"/>
      <c r="D10" s="31"/>
      <c r="E10" s="31"/>
      <c r="F10" s="31"/>
      <c r="G10" s="31"/>
      <c r="H10" s="31"/>
      <c r="I10" s="41"/>
    </row>
    <row r="11" spans="1:9" ht="15.75" thickBot="1" x14ac:dyDescent="0.3">
      <c r="A11" s="9">
        <f>INDEX('Point Grid'!$C$8:$I$37,MATCH($A$1,'Point Grid'!$A$8:$A$37,0),MATCH(A10,'Point Grid'!$C$7:$I$7,0))</f>
        <v>1</v>
      </c>
      <c r="B11" s="42"/>
      <c r="C11" s="31"/>
      <c r="D11" s="31"/>
      <c r="E11" s="31"/>
      <c r="F11" s="31"/>
      <c r="G11" s="31"/>
      <c r="H11" s="31"/>
      <c r="I11" s="41"/>
    </row>
    <row r="12" spans="1:9" ht="15.75" thickBot="1" x14ac:dyDescent="0.3">
      <c r="A12" s="5"/>
      <c r="B12" s="42"/>
      <c r="C12" s="31"/>
      <c r="D12" s="31"/>
      <c r="E12" s="31"/>
      <c r="F12" s="31"/>
      <c r="G12" s="31"/>
      <c r="H12" s="31"/>
      <c r="I12" s="41"/>
    </row>
    <row r="13" spans="1:9" x14ac:dyDescent="0.25">
      <c r="A13" s="42"/>
      <c r="B13" s="31"/>
      <c r="C13" s="31"/>
      <c r="D13" s="31"/>
      <c r="E13" s="31"/>
      <c r="F13" s="31"/>
      <c r="G13" s="31"/>
      <c r="H13" s="31"/>
      <c r="I13" s="41"/>
    </row>
    <row r="14" spans="1:9" x14ac:dyDescent="0.25">
      <c r="A14" s="34"/>
      <c r="B14" s="31"/>
      <c r="C14" s="31"/>
      <c r="D14" s="31"/>
      <c r="E14" s="31"/>
      <c r="F14" s="31"/>
      <c r="G14" s="31"/>
      <c r="H14" s="31"/>
      <c r="I14" s="41"/>
    </row>
    <row r="15" spans="1:9" x14ac:dyDescent="0.25">
      <c r="A15" s="34"/>
      <c r="B15" s="31"/>
      <c r="C15" s="31"/>
      <c r="D15" s="31"/>
      <c r="E15" s="31"/>
      <c r="F15" s="31"/>
      <c r="G15" s="31"/>
      <c r="H15" s="31"/>
      <c r="I15" s="41"/>
    </row>
    <row r="16" spans="1:9" x14ac:dyDescent="0.25">
      <c r="A16" s="34"/>
      <c r="B16" s="31"/>
      <c r="C16" s="31"/>
      <c r="D16" s="31"/>
      <c r="E16" s="31"/>
      <c r="F16" s="31"/>
      <c r="G16" s="31"/>
      <c r="H16" s="31"/>
      <c r="I16" s="41"/>
    </row>
    <row r="17" spans="1:9" x14ac:dyDescent="0.25">
      <c r="A17" s="34"/>
      <c r="B17" s="31"/>
      <c r="C17" s="31"/>
      <c r="D17" s="31"/>
      <c r="E17" s="31"/>
      <c r="F17" s="31"/>
      <c r="G17" s="31"/>
      <c r="H17" s="31"/>
      <c r="I17" s="41"/>
    </row>
    <row r="18" spans="1:9" x14ac:dyDescent="0.25">
      <c r="A18" s="34"/>
      <c r="B18" s="31"/>
      <c r="C18" s="31"/>
      <c r="D18" s="31"/>
      <c r="E18" s="31"/>
      <c r="F18" s="31"/>
      <c r="G18" s="31"/>
      <c r="H18" s="31"/>
      <c r="I18" s="41"/>
    </row>
    <row r="19" spans="1:9" x14ac:dyDescent="0.25">
      <c r="A19" s="34"/>
      <c r="B19" s="31"/>
      <c r="C19" s="31"/>
      <c r="D19" s="31"/>
      <c r="E19" s="31"/>
      <c r="F19" s="31"/>
      <c r="G19" s="31"/>
      <c r="H19" s="31"/>
      <c r="I19" s="41"/>
    </row>
    <row r="20" spans="1:9" ht="15.75" thickBot="1" x14ac:dyDescent="0.3">
      <c r="A20" s="36"/>
      <c r="B20" s="37"/>
      <c r="C20" s="37"/>
      <c r="D20" s="37"/>
      <c r="E20" s="37"/>
      <c r="F20" s="37"/>
      <c r="G20" s="37"/>
      <c r="H20" s="37"/>
      <c r="I20" s="38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20"/>
  <sheetViews>
    <sheetView workbookViewId="0"/>
  </sheetViews>
  <sheetFormatPr defaultColWidth="9.140625" defaultRowHeight="15" x14ac:dyDescent="0.25"/>
  <cols>
    <col min="1" max="1" width="8.7109375" style="33" customWidth="1"/>
    <col min="2" max="2" width="16.7109375" style="33" customWidth="1"/>
    <col min="3" max="3" width="9.42578125" style="33" customWidth="1"/>
    <col min="4" max="4" width="11.42578125" style="33" customWidth="1"/>
    <col min="5" max="9" width="9.42578125" style="33" customWidth="1"/>
    <col min="10" max="10" width="10.7109375" style="33" customWidth="1"/>
    <col min="11" max="16384" width="9.140625" style="33"/>
  </cols>
  <sheetData>
    <row r="1" spans="1:41" x14ac:dyDescent="0.25">
      <c r="A1" s="7">
        <v>10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2"/>
    </row>
    <row r="2" spans="1:41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41" x14ac:dyDescent="0.25">
      <c r="A3" s="8" t="s">
        <v>13</v>
      </c>
      <c r="B3" s="30" t="s">
        <v>102</v>
      </c>
      <c r="C3" s="30"/>
      <c r="D3" s="30"/>
      <c r="E3" s="30"/>
      <c r="F3" s="30"/>
      <c r="G3" s="30"/>
      <c r="H3" s="30"/>
      <c r="I3" s="35"/>
    </row>
    <row r="4" spans="1:41" ht="15.75" thickBot="1" x14ac:dyDescent="0.3">
      <c r="A4" s="9">
        <f>INDEX('Point Grid'!B:B,MATCH($A$1,'Point Grid'!A:A,0))</f>
        <v>1.5</v>
      </c>
      <c r="B4" s="30" t="s">
        <v>103</v>
      </c>
      <c r="C4" s="30"/>
      <c r="D4" s="30"/>
      <c r="E4" s="30"/>
      <c r="F4" s="30"/>
      <c r="G4" s="30"/>
      <c r="H4" s="30"/>
      <c r="I4" s="35"/>
    </row>
    <row r="5" spans="1:41" ht="15.75" thickBot="1" x14ac:dyDescent="0.3">
      <c r="A5" s="5"/>
      <c r="B5" s="30"/>
      <c r="C5" s="30"/>
      <c r="D5" s="30"/>
      <c r="E5" s="30"/>
      <c r="F5" s="30"/>
      <c r="G5" s="30"/>
      <c r="H5" s="30"/>
      <c r="I5" s="35"/>
    </row>
    <row r="6" spans="1:41" x14ac:dyDescent="0.25">
      <c r="A6" s="39"/>
      <c r="B6" s="54"/>
      <c r="C6" s="52"/>
      <c r="D6" s="52"/>
      <c r="E6" s="52"/>
      <c r="F6" s="52"/>
      <c r="G6" s="52"/>
      <c r="H6" s="52"/>
      <c r="I6" s="3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</row>
    <row r="7" spans="1:41" x14ac:dyDescent="0.25">
      <c r="A7" s="9"/>
      <c r="B7" s="53"/>
      <c r="C7" s="53"/>
      <c r="D7" s="53"/>
      <c r="E7" s="53"/>
      <c r="F7" s="53"/>
      <c r="G7" s="53"/>
      <c r="H7" s="53"/>
      <c r="I7" s="35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</row>
    <row r="8" spans="1:41" x14ac:dyDescent="0.25">
      <c r="A8" s="42"/>
      <c r="B8" s="53"/>
      <c r="C8" s="53"/>
      <c r="D8" s="53"/>
      <c r="E8" s="53"/>
      <c r="F8" s="53"/>
      <c r="G8" s="53"/>
      <c r="H8" s="53"/>
      <c r="I8" s="35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1:41" x14ac:dyDescent="0.25">
      <c r="A9" s="34"/>
      <c r="B9" s="52"/>
      <c r="C9" s="52"/>
      <c r="D9" s="52"/>
      <c r="E9" s="52"/>
      <c r="F9" s="52"/>
      <c r="G9" s="52"/>
      <c r="H9" s="52"/>
      <c r="I9" s="35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</row>
    <row r="10" spans="1:41" x14ac:dyDescent="0.25">
      <c r="A10" s="45"/>
      <c r="B10" s="53"/>
      <c r="C10" s="52"/>
      <c r="D10" s="52"/>
      <c r="E10" s="52"/>
      <c r="F10" s="52"/>
      <c r="G10" s="52"/>
      <c r="H10" s="52"/>
      <c r="I10" s="35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</row>
    <row r="11" spans="1:41" x14ac:dyDescent="0.25">
      <c r="A11" s="25"/>
      <c r="B11" s="30"/>
      <c r="C11" s="30"/>
      <c r="D11" s="30"/>
      <c r="E11" s="30"/>
      <c r="F11" s="30"/>
      <c r="G11" s="30"/>
      <c r="H11" s="30"/>
      <c r="I11" s="35"/>
    </row>
    <row r="12" spans="1:41" x14ac:dyDescent="0.25">
      <c r="A12" s="26"/>
      <c r="B12" s="53"/>
      <c r="C12" s="30"/>
      <c r="D12" s="30"/>
      <c r="E12" s="30"/>
      <c r="F12" s="30"/>
      <c r="G12" s="30"/>
      <c r="H12" s="30"/>
      <c r="I12" s="35"/>
    </row>
    <row r="13" spans="1:41" x14ac:dyDescent="0.25">
      <c r="A13" s="30"/>
      <c r="B13" s="52"/>
      <c r="C13" s="30"/>
      <c r="D13" s="30"/>
      <c r="E13" s="30"/>
      <c r="F13" s="30"/>
      <c r="G13" s="30"/>
      <c r="H13" s="30"/>
      <c r="I13" s="35"/>
    </row>
    <row r="14" spans="1:41" x14ac:dyDescent="0.25">
      <c r="A14" s="45"/>
      <c r="B14" s="54"/>
      <c r="C14" s="30"/>
      <c r="D14" s="30"/>
      <c r="E14" s="30"/>
      <c r="F14" s="30"/>
      <c r="G14" s="30"/>
      <c r="H14" s="30"/>
      <c r="I14" s="35"/>
    </row>
    <row r="15" spans="1:41" x14ac:dyDescent="0.25">
      <c r="A15" s="25"/>
      <c r="B15" s="30"/>
      <c r="C15" s="30"/>
      <c r="D15" s="30"/>
      <c r="E15" s="30"/>
      <c r="F15" s="30"/>
      <c r="G15" s="30"/>
      <c r="H15" s="30"/>
      <c r="I15" s="35"/>
    </row>
    <row r="16" spans="1:41" x14ac:dyDescent="0.25">
      <c r="A16" s="26"/>
      <c r="B16" s="30"/>
      <c r="C16" s="30"/>
      <c r="D16" s="30"/>
      <c r="E16" s="30"/>
      <c r="F16" s="30"/>
      <c r="G16" s="30"/>
      <c r="H16" s="30"/>
      <c r="I16" s="35"/>
    </row>
    <row r="17" spans="1:9" x14ac:dyDescent="0.25">
      <c r="A17" s="34"/>
      <c r="B17" s="30"/>
      <c r="C17" s="30"/>
      <c r="D17" s="30"/>
      <c r="E17" s="30"/>
      <c r="F17" s="30"/>
      <c r="G17" s="30"/>
      <c r="H17" s="30"/>
      <c r="I17" s="35"/>
    </row>
    <row r="18" spans="1:9" x14ac:dyDescent="0.25">
      <c r="A18" s="34"/>
      <c r="B18" s="30"/>
      <c r="C18" s="30"/>
      <c r="D18" s="30"/>
      <c r="E18" s="30"/>
      <c r="F18" s="30"/>
      <c r="G18" s="30"/>
      <c r="H18" s="30"/>
      <c r="I18" s="35"/>
    </row>
    <row r="19" spans="1:9" x14ac:dyDescent="0.25">
      <c r="A19" s="34"/>
      <c r="B19" s="30"/>
      <c r="C19" s="30"/>
      <c r="D19" s="30"/>
      <c r="E19" s="30"/>
      <c r="F19" s="30"/>
      <c r="G19" s="30"/>
      <c r="H19" s="30"/>
      <c r="I19" s="35"/>
    </row>
    <row r="20" spans="1:9" ht="15.75" thickBot="1" x14ac:dyDescent="0.3">
      <c r="A20" s="36"/>
      <c r="B20" s="37"/>
      <c r="C20" s="37"/>
      <c r="D20" s="37"/>
      <c r="E20" s="37"/>
      <c r="F20" s="37"/>
      <c r="G20" s="37"/>
      <c r="H20" s="37"/>
      <c r="I20" s="38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I20"/>
  <sheetViews>
    <sheetView workbookViewId="0"/>
  </sheetViews>
  <sheetFormatPr defaultColWidth="9.140625" defaultRowHeight="15" x14ac:dyDescent="0.25"/>
  <cols>
    <col min="1" max="1" width="8.7109375" style="33" customWidth="1"/>
    <col min="2" max="2" width="16.7109375" style="33" customWidth="1"/>
    <col min="3" max="9" width="9.42578125" style="33" customWidth="1"/>
    <col min="10" max="10" width="10.7109375" style="33" customWidth="1"/>
    <col min="11" max="16384" width="9.140625" style="33"/>
  </cols>
  <sheetData>
    <row r="1" spans="1:9" x14ac:dyDescent="0.25">
      <c r="A1" s="7">
        <v>11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2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x14ac:dyDescent="0.25">
      <c r="A3" s="8" t="s">
        <v>13</v>
      </c>
      <c r="B3" s="30"/>
      <c r="C3" s="30"/>
      <c r="D3" s="30"/>
      <c r="E3" s="30"/>
      <c r="F3" s="30"/>
      <c r="G3" s="30"/>
      <c r="H3" s="30"/>
      <c r="I3" s="35"/>
    </row>
    <row r="4" spans="1:9" x14ac:dyDescent="0.25">
      <c r="A4" s="9">
        <f>INDEX('Point Grid'!B:B,MATCH($A$1,'Point Grid'!A:A,0))</f>
        <v>3</v>
      </c>
      <c r="B4" s="30"/>
      <c r="C4" s="30"/>
      <c r="D4" s="30"/>
      <c r="E4" s="30"/>
      <c r="F4" s="30"/>
      <c r="G4" s="30"/>
      <c r="H4" s="30"/>
      <c r="I4" s="35"/>
    </row>
    <row r="5" spans="1:9" x14ac:dyDescent="0.25">
      <c r="A5" s="34"/>
      <c r="B5" s="30"/>
      <c r="C5" s="30"/>
      <c r="D5" s="30"/>
      <c r="E5" s="30"/>
      <c r="F5" s="30"/>
      <c r="G5" s="30"/>
      <c r="H5" s="30"/>
      <c r="I5" s="35"/>
    </row>
    <row r="6" spans="1:9" x14ac:dyDescent="0.25">
      <c r="A6" s="39" t="s">
        <v>2</v>
      </c>
      <c r="B6" s="49" t="s">
        <v>104</v>
      </c>
      <c r="C6" s="30"/>
      <c r="D6" s="30"/>
      <c r="E6" s="30"/>
      <c r="F6" s="30"/>
      <c r="G6" s="30"/>
      <c r="H6" s="30"/>
      <c r="I6" s="35"/>
    </row>
    <row r="7" spans="1:9" ht="15.75" thickBot="1" x14ac:dyDescent="0.3">
      <c r="A7" s="9">
        <f>INDEX('Point Grid'!$C$8:$I$37,MATCH($A$1,'Point Grid'!$A$8:$A$37,0),MATCH(A6,'Point Grid'!$C$7:$I$7,0))</f>
        <v>2</v>
      </c>
      <c r="B7" s="49" t="s">
        <v>105</v>
      </c>
      <c r="C7" s="30"/>
      <c r="D7" s="30"/>
      <c r="E7" s="30"/>
      <c r="F7" s="30"/>
      <c r="G7" s="30"/>
      <c r="H7" s="30"/>
      <c r="I7" s="35"/>
    </row>
    <row r="8" spans="1:9" ht="15.75" thickBot="1" x14ac:dyDescent="0.3">
      <c r="A8" s="5"/>
      <c r="B8" s="30"/>
      <c r="C8" s="30"/>
      <c r="D8" s="30"/>
      <c r="E8" s="30"/>
      <c r="F8" s="30"/>
      <c r="G8" s="30"/>
      <c r="H8" s="30"/>
      <c r="I8" s="35"/>
    </row>
    <row r="9" spans="1:9" x14ac:dyDescent="0.25">
      <c r="A9" s="34"/>
      <c r="B9" s="30" t="s">
        <v>107</v>
      </c>
      <c r="C9" s="30"/>
      <c r="D9" s="30"/>
      <c r="E9" s="30"/>
      <c r="F9" s="30"/>
      <c r="G9" s="30"/>
      <c r="H9" s="30"/>
      <c r="I9" s="35"/>
    </row>
    <row r="10" spans="1:9" x14ac:dyDescent="0.25">
      <c r="A10" s="34"/>
      <c r="B10" s="30" t="s">
        <v>108</v>
      </c>
      <c r="C10" s="30"/>
      <c r="D10" s="30"/>
      <c r="E10" s="30"/>
      <c r="F10" s="30"/>
      <c r="G10" s="30"/>
      <c r="H10" s="30"/>
      <c r="I10" s="35"/>
    </row>
    <row r="11" spans="1:9" x14ac:dyDescent="0.25">
      <c r="A11" s="34"/>
      <c r="B11" s="30"/>
      <c r="C11" s="30"/>
      <c r="D11" s="30"/>
      <c r="E11" s="30"/>
      <c r="F11" s="30"/>
      <c r="G11" s="30"/>
      <c r="H11" s="30"/>
      <c r="I11" s="35"/>
    </row>
    <row r="12" spans="1:9" x14ac:dyDescent="0.25">
      <c r="A12" s="39" t="s">
        <v>3</v>
      </c>
      <c r="B12" s="30" t="s">
        <v>106</v>
      </c>
      <c r="C12" s="30"/>
      <c r="D12" s="30"/>
      <c r="E12" s="30"/>
      <c r="F12" s="30"/>
      <c r="G12" s="30"/>
      <c r="H12" s="30"/>
      <c r="I12" s="35"/>
    </row>
    <row r="13" spans="1:9" ht="15.75" thickBot="1" x14ac:dyDescent="0.3">
      <c r="A13" s="9">
        <f>INDEX('Point Grid'!$C$8:$I$37,MATCH($A$1,'Point Grid'!$A$8:$A$37,0),MATCH(A12,'Point Grid'!$C$7:$I$7,0))</f>
        <v>1</v>
      </c>
      <c r="B13" s="30"/>
      <c r="C13" s="30"/>
      <c r="D13" s="30"/>
      <c r="E13" s="30"/>
      <c r="F13" s="30"/>
      <c r="G13" s="30"/>
      <c r="H13" s="30"/>
      <c r="I13" s="35"/>
    </row>
    <row r="14" spans="1:9" ht="15.75" thickBot="1" x14ac:dyDescent="0.3">
      <c r="A14" s="5"/>
      <c r="B14" s="30"/>
      <c r="C14" s="30"/>
      <c r="D14" s="30"/>
      <c r="E14" s="30"/>
      <c r="F14" s="30"/>
      <c r="G14" s="30"/>
      <c r="H14" s="30"/>
      <c r="I14" s="35"/>
    </row>
    <row r="15" spans="1:9" x14ac:dyDescent="0.25">
      <c r="A15" s="34"/>
      <c r="B15" s="30"/>
      <c r="C15" s="30"/>
      <c r="D15" s="30"/>
      <c r="E15" s="30"/>
      <c r="F15" s="30"/>
      <c r="G15" s="30"/>
      <c r="H15" s="30"/>
      <c r="I15" s="35"/>
    </row>
    <row r="16" spans="1:9" x14ac:dyDescent="0.25">
      <c r="A16" s="34"/>
      <c r="B16" s="30"/>
      <c r="C16" s="30"/>
      <c r="D16" s="30"/>
      <c r="E16" s="30"/>
      <c r="F16" s="30"/>
      <c r="G16" s="30"/>
      <c r="H16" s="30"/>
      <c r="I16" s="35"/>
    </row>
    <row r="17" spans="1:9" x14ac:dyDescent="0.25">
      <c r="A17" s="34"/>
      <c r="B17" s="30"/>
      <c r="C17" s="30"/>
      <c r="D17" s="30"/>
      <c r="E17" s="30"/>
      <c r="F17" s="30"/>
      <c r="G17" s="30"/>
      <c r="H17" s="30"/>
      <c r="I17" s="35"/>
    </row>
    <row r="18" spans="1:9" x14ac:dyDescent="0.25">
      <c r="A18" s="34"/>
      <c r="B18" s="30"/>
      <c r="C18" s="30"/>
      <c r="D18" s="30"/>
      <c r="E18" s="30"/>
      <c r="F18" s="30"/>
      <c r="G18" s="30"/>
      <c r="H18" s="30"/>
      <c r="I18" s="35"/>
    </row>
    <row r="19" spans="1:9" x14ac:dyDescent="0.25">
      <c r="A19" s="34"/>
      <c r="B19" s="30"/>
      <c r="C19" s="30"/>
      <c r="D19" s="30"/>
      <c r="E19" s="30"/>
      <c r="F19" s="30"/>
      <c r="G19" s="30"/>
      <c r="H19" s="30"/>
      <c r="I19" s="35"/>
    </row>
    <row r="20" spans="1:9" ht="15.75" thickBot="1" x14ac:dyDescent="0.3">
      <c r="A20" s="36"/>
      <c r="B20" s="37"/>
      <c r="C20" s="37"/>
      <c r="D20" s="37"/>
      <c r="E20" s="37"/>
      <c r="F20" s="37"/>
      <c r="G20" s="37"/>
      <c r="H20" s="37"/>
      <c r="I20" s="38"/>
    </row>
  </sheetData>
  <mergeCells count="1">
    <mergeCell ref="H1:I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22"/>
  <sheetViews>
    <sheetView workbookViewId="0"/>
  </sheetViews>
  <sheetFormatPr defaultColWidth="9.140625" defaultRowHeight="15" x14ac:dyDescent="0.25"/>
  <cols>
    <col min="1" max="1" width="8.7109375" style="33" customWidth="1"/>
    <col min="2" max="2" width="16.7109375" style="33" customWidth="1"/>
    <col min="3" max="6" width="9.42578125" style="33" customWidth="1"/>
    <col min="7" max="7" width="9.28515625" style="33" customWidth="1"/>
    <col min="8" max="9" width="9.42578125" style="33" customWidth="1"/>
    <col min="10" max="10" width="10.7109375" style="33" customWidth="1"/>
    <col min="11" max="16384" width="9.140625" style="33"/>
  </cols>
  <sheetData>
    <row r="1" spans="1:9" x14ac:dyDescent="0.25">
      <c r="A1" s="7">
        <v>12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2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x14ac:dyDescent="0.25">
      <c r="A3" s="8" t="s">
        <v>13</v>
      </c>
      <c r="B3" s="30"/>
      <c r="C3" s="30"/>
      <c r="D3" s="30"/>
      <c r="E3" s="30"/>
      <c r="F3" s="30"/>
      <c r="G3" s="30"/>
      <c r="H3" s="30"/>
      <c r="I3" s="35"/>
    </row>
    <row r="4" spans="1:9" x14ac:dyDescent="0.25">
      <c r="A4" s="9">
        <f>INDEX('Point Grid'!B:B,MATCH($A$1,'Point Grid'!A:A,0))</f>
        <v>2.25</v>
      </c>
      <c r="B4" s="30"/>
      <c r="C4" s="30"/>
      <c r="D4" s="30"/>
      <c r="E4" s="30"/>
      <c r="F4" s="30"/>
      <c r="G4" s="30"/>
      <c r="H4" s="30"/>
      <c r="I4" s="35"/>
    </row>
    <row r="5" spans="1:9" x14ac:dyDescent="0.25">
      <c r="A5" s="34"/>
      <c r="B5" s="30"/>
      <c r="C5" s="30"/>
      <c r="D5" s="30"/>
      <c r="E5" s="30"/>
      <c r="F5" s="30"/>
      <c r="G5" s="30"/>
      <c r="H5" s="30"/>
      <c r="I5" s="35"/>
    </row>
    <row r="6" spans="1:9" x14ac:dyDescent="0.25">
      <c r="A6" s="39" t="s">
        <v>2</v>
      </c>
      <c r="B6" s="30" t="s">
        <v>109</v>
      </c>
      <c r="C6" s="30"/>
      <c r="D6" s="30"/>
      <c r="E6" s="30"/>
      <c r="F6" s="30"/>
      <c r="G6" s="30"/>
      <c r="H6" s="30"/>
      <c r="I6" s="35"/>
    </row>
    <row r="7" spans="1:9" ht="15.75" thickBot="1" x14ac:dyDescent="0.3">
      <c r="A7" s="9">
        <f>INDEX('Point Grid'!$C$8:$I$37,MATCH($A$1,'Point Grid'!$A$8:$A$37,0),MATCH(A6,'Point Grid'!$C$7:$I$7,0))</f>
        <v>0.25</v>
      </c>
      <c r="B7" s="30"/>
      <c r="C7" s="30"/>
      <c r="D7" s="30"/>
      <c r="E7" s="30"/>
      <c r="F7" s="30"/>
      <c r="G7" s="30"/>
      <c r="H7" s="30"/>
      <c r="I7" s="35"/>
    </row>
    <row r="8" spans="1:9" ht="15.75" thickBot="1" x14ac:dyDescent="0.3">
      <c r="A8" s="5"/>
      <c r="B8" s="30"/>
      <c r="C8" s="30"/>
      <c r="D8" s="30"/>
      <c r="E8" s="30"/>
      <c r="F8" s="30"/>
      <c r="G8" s="30"/>
      <c r="H8" s="30"/>
      <c r="I8" s="35"/>
    </row>
    <row r="9" spans="1:9" x14ac:dyDescent="0.25">
      <c r="A9" s="42"/>
      <c r="B9" s="30"/>
      <c r="C9" s="30"/>
      <c r="D9" s="30"/>
      <c r="E9" s="30"/>
      <c r="F9" s="30"/>
      <c r="G9" s="30"/>
      <c r="H9" s="30"/>
      <c r="I9" s="35"/>
    </row>
    <row r="10" spans="1:9" x14ac:dyDescent="0.25">
      <c r="A10" s="39" t="s">
        <v>3</v>
      </c>
      <c r="B10" s="30" t="s">
        <v>110</v>
      </c>
      <c r="C10" s="30"/>
      <c r="D10" s="30"/>
      <c r="E10" s="30"/>
      <c r="F10" s="30"/>
      <c r="G10" s="30"/>
      <c r="H10" s="30"/>
      <c r="I10" s="35"/>
    </row>
    <row r="11" spans="1:9" ht="15.75" thickBot="1" x14ac:dyDescent="0.3">
      <c r="A11" s="9">
        <f>INDEX('Point Grid'!$C$8:$I$37,MATCH($A$1,'Point Grid'!$A$8:$A$37,0),MATCH(A10,'Point Grid'!$C$7:$I$7,0))</f>
        <v>0.5</v>
      </c>
      <c r="B11" s="30" t="s">
        <v>111</v>
      </c>
      <c r="C11" s="30"/>
      <c r="D11" s="30"/>
      <c r="E11" s="30"/>
      <c r="F11" s="30"/>
      <c r="G11" s="30"/>
      <c r="H11" s="30"/>
      <c r="I11" s="35"/>
    </row>
    <row r="12" spans="1:9" ht="15.75" thickBot="1" x14ac:dyDescent="0.3">
      <c r="A12" s="5"/>
      <c r="B12" s="42"/>
      <c r="C12" s="30"/>
      <c r="D12" s="30"/>
      <c r="E12" s="30"/>
      <c r="F12" s="30"/>
      <c r="G12" s="30"/>
      <c r="H12" s="30"/>
      <c r="I12" s="35"/>
    </row>
    <row r="13" spans="1:9" x14ac:dyDescent="0.25">
      <c r="A13" s="42"/>
      <c r="B13" s="30" t="s">
        <v>113</v>
      </c>
      <c r="C13" s="30"/>
      <c r="D13" s="30"/>
      <c r="E13" s="30"/>
      <c r="F13" s="30"/>
      <c r="G13" s="30"/>
      <c r="H13" s="30"/>
      <c r="I13" s="35"/>
    </row>
    <row r="14" spans="1:9" x14ac:dyDescent="0.25">
      <c r="A14" s="42"/>
      <c r="B14" s="30" t="s">
        <v>114</v>
      </c>
      <c r="C14" s="30"/>
      <c r="D14" s="30"/>
      <c r="E14" s="30"/>
      <c r="F14" s="30"/>
      <c r="G14" s="30"/>
      <c r="H14" s="30"/>
      <c r="I14" s="35"/>
    </row>
    <row r="15" spans="1:9" x14ac:dyDescent="0.25">
      <c r="A15" s="42"/>
      <c r="B15" s="42"/>
      <c r="C15" s="42"/>
      <c r="D15" s="42"/>
      <c r="E15" s="42"/>
      <c r="F15" s="42"/>
      <c r="G15" s="30"/>
      <c r="H15" s="30"/>
      <c r="I15" s="35"/>
    </row>
    <row r="16" spans="1:9" x14ac:dyDescent="0.25">
      <c r="A16" s="39" t="s">
        <v>4</v>
      </c>
      <c r="B16" s="30" t="s">
        <v>112</v>
      </c>
      <c r="C16" s="30"/>
      <c r="D16" s="30"/>
      <c r="E16" s="30"/>
      <c r="F16" s="30"/>
      <c r="G16" s="30"/>
      <c r="H16" s="30"/>
      <c r="I16" s="35"/>
    </row>
    <row r="17" spans="1:9" ht="15.75" thickBot="1" x14ac:dyDescent="0.3">
      <c r="A17" s="9">
        <f>INDEX('Point Grid'!$C$8:$I$37,MATCH($A$1,'Point Grid'!$A$8:$A$37,0),MATCH(A16,'Point Grid'!$C$7:$I$7,0))</f>
        <v>1.5</v>
      </c>
      <c r="B17" s="42"/>
      <c r="C17" s="30"/>
      <c r="D17" s="30"/>
      <c r="E17" s="30"/>
      <c r="F17" s="30"/>
      <c r="G17" s="30"/>
      <c r="H17" s="30"/>
      <c r="I17" s="35"/>
    </row>
    <row r="18" spans="1:9" ht="15.75" thickBot="1" x14ac:dyDescent="0.3">
      <c r="A18" s="5"/>
      <c r="B18" s="30" t="s">
        <v>115</v>
      </c>
      <c r="C18" s="30"/>
      <c r="D18" s="30"/>
      <c r="E18" s="30"/>
      <c r="F18" s="30"/>
      <c r="G18" s="30"/>
      <c r="H18" s="30"/>
      <c r="I18" s="35"/>
    </row>
    <row r="19" spans="1:9" x14ac:dyDescent="0.25">
      <c r="A19" s="45"/>
      <c r="B19" s="30" t="s">
        <v>116</v>
      </c>
      <c r="C19" s="30"/>
      <c r="D19" s="30"/>
      <c r="E19" s="30"/>
      <c r="F19" s="30"/>
      <c r="G19" s="30"/>
      <c r="H19" s="30"/>
      <c r="I19" s="35"/>
    </row>
    <row r="20" spans="1:9" x14ac:dyDescent="0.25">
      <c r="A20" s="25"/>
      <c r="B20" s="30" t="s">
        <v>117</v>
      </c>
      <c r="C20" s="30"/>
      <c r="D20" s="30"/>
      <c r="E20" s="30"/>
      <c r="F20" s="30"/>
      <c r="G20" s="30"/>
      <c r="H20" s="30"/>
      <c r="I20" s="35"/>
    </row>
    <row r="21" spans="1:9" x14ac:dyDescent="0.25">
      <c r="A21" s="30"/>
      <c r="B21" s="30" t="s">
        <v>118</v>
      </c>
      <c r="C21" s="30"/>
      <c r="D21" s="30"/>
      <c r="E21" s="30"/>
      <c r="F21" s="30"/>
      <c r="G21" s="30"/>
      <c r="H21" s="30"/>
      <c r="I21" s="35"/>
    </row>
    <row r="22" spans="1:9" ht="15.75" thickBot="1" x14ac:dyDescent="0.3">
      <c r="A22" s="37"/>
      <c r="B22" s="37"/>
      <c r="C22" s="37"/>
      <c r="D22" s="37"/>
      <c r="E22" s="37"/>
      <c r="F22" s="37"/>
      <c r="G22" s="37"/>
      <c r="H22" s="37"/>
      <c r="I22" s="38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I23"/>
  <sheetViews>
    <sheetView topLeftCell="A4" workbookViewId="0"/>
  </sheetViews>
  <sheetFormatPr defaultColWidth="9.140625" defaultRowHeight="15" x14ac:dyDescent="0.25"/>
  <cols>
    <col min="1" max="1" width="8.7109375" style="33" customWidth="1"/>
    <col min="2" max="2" width="13.28515625" style="33" customWidth="1"/>
    <col min="3" max="4" width="9.42578125" style="33" customWidth="1"/>
    <col min="5" max="7" width="12.7109375" style="96" customWidth="1"/>
    <col min="8" max="8" width="9.42578125" style="96" customWidth="1"/>
    <col min="9" max="9" width="9.42578125" style="33" customWidth="1"/>
    <col min="10" max="10" width="10.7109375" style="33" customWidth="1"/>
    <col min="11" max="16384" width="9.140625" style="33"/>
  </cols>
  <sheetData>
    <row r="1" spans="1:9" x14ac:dyDescent="0.25">
      <c r="A1" s="7">
        <v>13</v>
      </c>
      <c r="B1" s="48" t="s">
        <v>12</v>
      </c>
      <c r="C1" s="32"/>
      <c r="D1" s="32"/>
      <c r="E1" s="95"/>
      <c r="F1" s="95"/>
      <c r="G1" s="95"/>
      <c r="H1" s="349" t="s">
        <v>30</v>
      </c>
      <c r="I1" s="352"/>
    </row>
    <row r="2" spans="1:9" x14ac:dyDescent="0.25">
      <c r="A2" s="34"/>
      <c r="B2" s="30"/>
      <c r="C2" s="30"/>
      <c r="D2" s="30"/>
      <c r="E2" s="45"/>
      <c r="F2" s="45"/>
      <c r="G2" s="45"/>
      <c r="H2" s="45"/>
      <c r="I2" s="35"/>
    </row>
    <row r="3" spans="1:9" x14ac:dyDescent="0.25">
      <c r="A3" s="8" t="s">
        <v>13</v>
      </c>
      <c r="B3" s="30" t="s">
        <v>119</v>
      </c>
      <c r="C3" s="30"/>
      <c r="D3" s="30"/>
      <c r="E3" s="45"/>
      <c r="F3" s="45"/>
      <c r="G3" s="45"/>
      <c r="H3" s="45"/>
      <c r="I3" s="35"/>
    </row>
    <row r="4" spans="1:9" x14ac:dyDescent="0.25">
      <c r="A4" s="9">
        <f>INDEX('Point Grid'!B:B,MATCH($A$1,'Point Grid'!A:A,0))</f>
        <v>1.75</v>
      </c>
      <c r="B4" s="31" t="s">
        <v>120</v>
      </c>
      <c r="C4" s="30"/>
      <c r="D4" s="30"/>
      <c r="E4" s="45"/>
      <c r="F4" s="45"/>
      <c r="G4" s="45"/>
      <c r="H4" s="45"/>
      <c r="I4" s="35"/>
    </row>
    <row r="5" spans="1:9" x14ac:dyDescent="0.25">
      <c r="A5" s="42"/>
      <c r="B5" s="31" t="s">
        <v>42</v>
      </c>
      <c r="C5" s="30"/>
      <c r="D5" s="30"/>
      <c r="E5" s="45"/>
      <c r="F5" s="45"/>
      <c r="G5" s="45"/>
      <c r="H5" s="45"/>
      <c r="I5" s="35"/>
    </row>
    <row r="6" spans="1:9" x14ac:dyDescent="0.25">
      <c r="A6" s="34"/>
      <c r="B6" s="31"/>
      <c r="C6" s="30"/>
      <c r="D6" s="30"/>
      <c r="E6" s="45"/>
      <c r="F6" s="45"/>
      <c r="G6" s="45"/>
      <c r="H6" s="45"/>
      <c r="I6" s="35"/>
    </row>
    <row r="7" spans="1:9" x14ac:dyDescent="0.25">
      <c r="A7" s="34"/>
      <c r="B7" s="56" t="s">
        <v>121</v>
      </c>
      <c r="C7" s="99"/>
      <c r="D7" s="99"/>
      <c r="E7" s="104" t="s">
        <v>122</v>
      </c>
      <c r="F7" s="104" t="s">
        <v>123</v>
      </c>
      <c r="G7" s="100" t="s">
        <v>33</v>
      </c>
      <c r="H7" s="55"/>
      <c r="I7" s="41"/>
    </row>
    <row r="8" spans="1:9" x14ac:dyDescent="0.25">
      <c r="A8" s="34"/>
      <c r="B8" s="58" t="s">
        <v>124</v>
      </c>
      <c r="C8" s="102"/>
      <c r="D8" s="102"/>
      <c r="E8" s="105"/>
      <c r="F8" s="105" t="s">
        <v>125</v>
      </c>
      <c r="G8" s="106"/>
      <c r="H8" s="55"/>
      <c r="I8" s="41"/>
    </row>
    <row r="9" spans="1:9" x14ac:dyDescent="0.25">
      <c r="A9" s="34"/>
      <c r="B9" s="57" t="s">
        <v>126</v>
      </c>
      <c r="C9" s="47"/>
      <c r="D9" s="47"/>
      <c r="E9" s="84">
        <v>200000</v>
      </c>
      <c r="F9" s="84">
        <v>100000</v>
      </c>
      <c r="G9" s="101">
        <v>300000</v>
      </c>
      <c r="H9" s="55"/>
      <c r="I9" s="41"/>
    </row>
    <row r="10" spans="1:9" x14ac:dyDescent="0.25">
      <c r="A10" s="34"/>
      <c r="B10" s="64" t="s">
        <v>127</v>
      </c>
      <c r="C10" s="88"/>
      <c r="D10" s="88"/>
      <c r="E10" s="82">
        <v>100000</v>
      </c>
      <c r="F10" s="82">
        <v>0</v>
      </c>
      <c r="G10" s="107">
        <v>100000</v>
      </c>
      <c r="H10" s="55"/>
      <c r="I10" s="41"/>
    </row>
    <row r="11" spans="1:9" x14ac:dyDescent="0.25">
      <c r="A11" s="34"/>
      <c r="B11" s="58" t="s">
        <v>128</v>
      </c>
      <c r="C11" s="102"/>
      <c r="D11" s="102"/>
      <c r="E11" s="83">
        <v>10000000</v>
      </c>
      <c r="F11" s="83">
        <v>20000000</v>
      </c>
      <c r="G11" s="103">
        <v>30000000</v>
      </c>
      <c r="H11" s="55"/>
      <c r="I11" s="41"/>
    </row>
    <row r="12" spans="1:9" x14ac:dyDescent="0.25">
      <c r="A12" s="34"/>
      <c r="B12" s="30"/>
      <c r="C12" s="30"/>
      <c r="D12" s="30"/>
      <c r="E12" s="45"/>
      <c r="F12" s="45"/>
      <c r="G12" s="45"/>
      <c r="H12" s="45"/>
      <c r="I12" s="41"/>
    </row>
    <row r="13" spans="1:9" x14ac:dyDescent="0.25">
      <c r="A13" s="42"/>
      <c r="B13" s="30" t="s">
        <v>131</v>
      </c>
      <c r="C13" s="30"/>
      <c r="D13" s="30"/>
      <c r="E13" s="45"/>
      <c r="F13" s="45"/>
      <c r="G13" s="45"/>
      <c r="H13" s="45"/>
      <c r="I13" s="35"/>
    </row>
    <row r="14" spans="1:9" x14ac:dyDescent="0.25">
      <c r="A14" s="42"/>
      <c r="B14" s="30" t="s">
        <v>132</v>
      </c>
      <c r="C14" s="30"/>
      <c r="D14" s="30"/>
      <c r="E14" s="45"/>
      <c r="F14" s="45"/>
      <c r="G14" s="45"/>
      <c r="H14" s="45"/>
      <c r="I14" s="35"/>
    </row>
    <row r="15" spans="1:9" x14ac:dyDescent="0.25">
      <c r="A15" s="42"/>
      <c r="B15" s="30"/>
      <c r="C15" s="30"/>
      <c r="D15" s="30"/>
      <c r="E15" s="45"/>
      <c r="F15" s="45"/>
      <c r="G15" s="45"/>
      <c r="H15" s="45"/>
      <c r="I15" s="35"/>
    </row>
    <row r="16" spans="1:9" x14ac:dyDescent="0.25">
      <c r="A16" s="39" t="s">
        <v>2</v>
      </c>
      <c r="B16" s="30" t="s">
        <v>129</v>
      </c>
      <c r="C16" s="30"/>
      <c r="D16" s="30"/>
      <c r="E16" s="45"/>
      <c r="F16" s="45"/>
      <c r="G16" s="45"/>
      <c r="H16" s="45"/>
      <c r="I16" s="35"/>
    </row>
    <row r="17" spans="1:9" ht="15.75" thickBot="1" x14ac:dyDescent="0.3">
      <c r="A17" s="9">
        <f>INDEX('Point Grid'!$C$8:$I$37,MATCH($A$1,'Point Grid'!$A$8:$A$37,0),MATCH(A16,'Point Grid'!$C$7:$I$7,0))</f>
        <v>0.75</v>
      </c>
      <c r="B17" s="30"/>
      <c r="C17" s="30"/>
      <c r="D17" s="30"/>
      <c r="E17" s="45"/>
      <c r="F17" s="45"/>
      <c r="G17" s="45"/>
      <c r="H17" s="45"/>
      <c r="I17" s="35"/>
    </row>
    <row r="18" spans="1:9" ht="15.75" thickBot="1" x14ac:dyDescent="0.3">
      <c r="A18" s="5"/>
      <c r="B18" s="42"/>
      <c r="C18" s="30"/>
      <c r="D18" s="30"/>
      <c r="E18" s="45"/>
      <c r="F18" s="45"/>
      <c r="G18" s="45"/>
      <c r="H18" s="45"/>
      <c r="I18" s="35"/>
    </row>
    <row r="19" spans="1:9" x14ac:dyDescent="0.25">
      <c r="A19" s="34"/>
      <c r="B19" s="42"/>
      <c r="C19" s="30"/>
      <c r="D19" s="30"/>
      <c r="E19" s="45"/>
      <c r="F19" s="45"/>
      <c r="G19" s="45"/>
      <c r="H19" s="45"/>
      <c r="I19" s="35"/>
    </row>
    <row r="20" spans="1:9" x14ac:dyDescent="0.25">
      <c r="A20" s="39" t="s">
        <v>3</v>
      </c>
      <c r="B20" s="30" t="s">
        <v>130</v>
      </c>
      <c r="C20" s="30"/>
      <c r="D20" s="30"/>
      <c r="E20" s="45"/>
      <c r="F20" s="45"/>
      <c r="G20" s="45"/>
      <c r="H20" s="45"/>
      <c r="I20" s="35"/>
    </row>
    <row r="21" spans="1:9" ht="15.75" thickBot="1" x14ac:dyDescent="0.3">
      <c r="A21" s="9">
        <f>INDEX('Point Grid'!$C$8:$I$37,MATCH($A$1,'Point Grid'!$A$8:$A$37,0),MATCH(A20,'Point Grid'!$C$7:$I$7,0))</f>
        <v>1</v>
      </c>
      <c r="B21" s="30"/>
      <c r="C21" s="30"/>
      <c r="D21" s="30"/>
      <c r="E21" s="45"/>
      <c r="F21" s="45"/>
      <c r="G21" s="45"/>
      <c r="H21" s="45"/>
      <c r="I21" s="35"/>
    </row>
    <row r="22" spans="1:9" ht="15.75" thickBot="1" x14ac:dyDescent="0.3">
      <c r="A22" s="5"/>
      <c r="B22" s="30"/>
      <c r="C22" s="30"/>
      <c r="D22" s="30"/>
      <c r="E22" s="45"/>
      <c r="F22" s="45"/>
      <c r="G22" s="45"/>
      <c r="H22" s="45"/>
      <c r="I22" s="35"/>
    </row>
    <row r="23" spans="1:9" ht="15.75" thickBot="1" x14ac:dyDescent="0.3">
      <c r="A23" s="36"/>
      <c r="B23" s="37"/>
      <c r="C23" s="37"/>
      <c r="D23" s="37"/>
      <c r="E23" s="97"/>
      <c r="F23" s="97"/>
      <c r="G23" s="97"/>
      <c r="H23" s="97"/>
      <c r="I23" s="38"/>
    </row>
  </sheetData>
  <mergeCells count="1">
    <mergeCell ref="H1:I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I20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33" customWidth="1"/>
    <col min="2" max="3" width="13.42578125" style="33" customWidth="1"/>
    <col min="4" max="4" width="10.5703125" style="33" customWidth="1"/>
    <col min="5" max="6" width="13.28515625" style="33" customWidth="1"/>
    <col min="7" max="7" width="10.28515625" style="33" customWidth="1"/>
    <col min="8" max="9" width="9.42578125" style="33" customWidth="1"/>
    <col min="10" max="16384" width="9.140625" style="33"/>
  </cols>
  <sheetData>
    <row r="1" spans="1:9" x14ac:dyDescent="0.25">
      <c r="A1" s="7">
        <v>14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2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x14ac:dyDescent="0.25">
      <c r="A3" s="8" t="s">
        <v>13</v>
      </c>
      <c r="B3" s="30"/>
      <c r="C3" s="30"/>
      <c r="D3" s="30"/>
      <c r="E3" s="30"/>
      <c r="F3" s="30"/>
      <c r="G3" s="30"/>
      <c r="H3" s="30"/>
      <c r="I3" s="35"/>
    </row>
    <row r="4" spans="1:9" x14ac:dyDescent="0.25">
      <c r="A4" s="9">
        <f>INDEX('Point Grid'!B:B,MATCH($A$1,'Point Grid'!A:A,0))</f>
        <v>1.75</v>
      </c>
      <c r="B4" s="30"/>
      <c r="C4" s="30"/>
      <c r="D4" s="30"/>
      <c r="E4" s="30"/>
      <c r="F4" s="30"/>
      <c r="G4" s="30"/>
      <c r="H4" s="30"/>
      <c r="I4" s="35"/>
    </row>
    <row r="5" spans="1:9" x14ac:dyDescent="0.25">
      <c r="A5" s="34"/>
      <c r="B5" s="94"/>
      <c r="C5" s="30"/>
      <c r="D5" s="30"/>
      <c r="E5" s="30"/>
      <c r="F5" s="30"/>
      <c r="G5" s="30"/>
      <c r="H5" s="30"/>
      <c r="I5" s="35"/>
    </row>
    <row r="6" spans="1:9" x14ac:dyDescent="0.25">
      <c r="A6" s="39" t="s">
        <v>2</v>
      </c>
      <c r="B6" s="94" t="s">
        <v>133</v>
      </c>
      <c r="C6" s="30"/>
      <c r="D6" s="30"/>
      <c r="E6" s="30"/>
      <c r="F6" s="30"/>
      <c r="G6" s="30"/>
      <c r="H6" s="30"/>
      <c r="I6" s="35"/>
    </row>
    <row r="7" spans="1:9" ht="15.75" thickBot="1" x14ac:dyDescent="0.3">
      <c r="A7" s="9">
        <f>INDEX('Point Grid'!$C$8:$I$37,MATCH($A$1,'Point Grid'!$A$8:$A$37,0),MATCH(A6,'Point Grid'!$C$7:$I$7,0))</f>
        <v>0.5</v>
      </c>
      <c r="B7" s="94"/>
      <c r="C7" s="30"/>
      <c r="D7" s="30"/>
      <c r="E7" s="30"/>
      <c r="F7" s="30"/>
      <c r="G7" s="30"/>
      <c r="H7" s="30"/>
      <c r="I7" s="35"/>
    </row>
    <row r="8" spans="1:9" ht="15.75" thickBot="1" x14ac:dyDescent="0.3">
      <c r="A8" s="5"/>
      <c r="B8" s="42"/>
      <c r="C8" s="87"/>
      <c r="D8" s="108"/>
      <c r="E8" s="108"/>
      <c r="F8" s="108"/>
      <c r="G8" s="108"/>
      <c r="H8" s="87"/>
      <c r="I8" s="35"/>
    </row>
    <row r="9" spans="1:9" x14ac:dyDescent="0.25">
      <c r="A9" s="42"/>
      <c r="B9" s="42"/>
      <c r="C9" s="110"/>
      <c r="D9" s="109"/>
      <c r="E9" s="109"/>
      <c r="F9" s="109"/>
      <c r="G9" s="109"/>
      <c r="H9" s="110"/>
      <c r="I9" s="35"/>
    </row>
    <row r="10" spans="1:9" x14ac:dyDescent="0.25">
      <c r="A10" s="39" t="s">
        <v>3</v>
      </c>
      <c r="B10" s="113" t="s">
        <v>134</v>
      </c>
      <c r="C10" s="111"/>
      <c r="D10" s="111"/>
      <c r="E10" s="111"/>
      <c r="F10" s="111"/>
      <c r="G10" s="111"/>
      <c r="H10" s="111"/>
      <c r="I10" s="35"/>
    </row>
    <row r="11" spans="1:9" ht="15.75" thickBot="1" x14ac:dyDescent="0.3">
      <c r="A11" s="9">
        <f>INDEX('Point Grid'!$C$8:$I$37,MATCH($A$1,'Point Grid'!$A$8:$A$37,0),MATCH(A10,'Point Grid'!$C$7:$I$7,0))</f>
        <v>0.75</v>
      </c>
      <c r="B11" s="114" t="s">
        <v>135</v>
      </c>
      <c r="C11" s="87"/>
      <c r="D11" s="87"/>
      <c r="E11" s="87"/>
      <c r="F11" s="87"/>
      <c r="G11" s="87"/>
      <c r="H11" s="87"/>
      <c r="I11" s="35"/>
    </row>
    <row r="12" spans="1:9" ht="15.75" thickBot="1" x14ac:dyDescent="0.3">
      <c r="A12" s="5"/>
      <c r="B12" s="115"/>
      <c r="C12" s="87"/>
      <c r="D12" s="87"/>
      <c r="E12" s="87"/>
      <c r="F12" s="87"/>
      <c r="G12" s="87"/>
      <c r="H12" s="87"/>
      <c r="I12" s="35"/>
    </row>
    <row r="13" spans="1:9" x14ac:dyDescent="0.25">
      <c r="A13" s="34"/>
      <c r="B13" s="42"/>
      <c r="C13" s="87"/>
      <c r="D13" s="87"/>
      <c r="E13" s="87"/>
      <c r="F13" s="87"/>
      <c r="G13" s="87"/>
      <c r="H13" s="87"/>
      <c r="I13" s="35"/>
    </row>
    <row r="14" spans="1:9" x14ac:dyDescent="0.25">
      <c r="A14" s="39" t="s">
        <v>4</v>
      </c>
      <c r="B14" s="113" t="s">
        <v>136</v>
      </c>
      <c r="C14" s="87"/>
      <c r="D14" s="87"/>
      <c r="E14" s="87"/>
      <c r="F14" s="87"/>
      <c r="G14" s="87"/>
      <c r="H14" s="87"/>
      <c r="I14" s="35"/>
    </row>
    <row r="15" spans="1:9" ht="15.75" thickBot="1" x14ac:dyDescent="0.3">
      <c r="A15" s="9">
        <f>INDEX('Point Grid'!$C$8:$I$37,MATCH($A$1,'Point Grid'!$A$8:$A$37,0),MATCH(A14,'Point Grid'!$C$7:$I$7,0))</f>
        <v>0.5</v>
      </c>
      <c r="B15" s="113" t="s">
        <v>137</v>
      </c>
      <c r="C15" s="87"/>
      <c r="D15" s="87"/>
      <c r="E15" s="87"/>
      <c r="F15" s="87"/>
      <c r="G15" s="87"/>
      <c r="H15" s="87"/>
      <c r="I15" s="35"/>
    </row>
    <row r="16" spans="1:9" ht="15.75" thickBot="1" x14ac:dyDescent="0.3">
      <c r="A16" s="5"/>
      <c r="B16" s="87"/>
      <c r="C16" s="87"/>
      <c r="D16" s="87"/>
      <c r="E16" s="87"/>
      <c r="F16" s="87"/>
      <c r="G16" s="87"/>
      <c r="H16" s="87"/>
      <c r="I16" s="35"/>
    </row>
    <row r="17" spans="1:9" x14ac:dyDescent="0.25">
      <c r="A17" s="34"/>
      <c r="B17" s="87"/>
      <c r="C17" s="87"/>
      <c r="D17" s="87"/>
      <c r="E17" s="87"/>
      <c r="F17" s="87"/>
      <c r="G17" s="87"/>
      <c r="H17" s="87"/>
      <c r="I17" s="35"/>
    </row>
    <row r="18" spans="1:9" x14ac:dyDescent="0.25">
      <c r="A18" s="34"/>
      <c r="B18" s="87"/>
      <c r="C18" s="87"/>
      <c r="D18" s="87"/>
      <c r="E18" s="87"/>
      <c r="F18" s="87"/>
      <c r="G18" s="87"/>
      <c r="H18" s="87"/>
      <c r="I18" s="35"/>
    </row>
    <row r="19" spans="1:9" x14ac:dyDescent="0.25">
      <c r="A19" s="34"/>
      <c r="B19" s="87"/>
      <c r="C19" s="87"/>
      <c r="D19" s="87"/>
      <c r="E19" s="87"/>
      <c r="F19" s="87"/>
      <c r="G19" s="87"/>
      <c r="H19" s="87"/>
      <c r="I19" s="35"/>
    </row>
    <row r="20" spans="1:9" ht="15.75" thickBot="1" x14ac:dyDescent="0.3">
      <c r="A20" s="43"/>
      <c r="B20" s="43"/>
      <c r="C20" s="43"/>
      <c r="D20" s="43"/>
      <c r="E20" s="43"/>
      <c r="F20" s="43"/>
      <c r="G20" s="43"/>
      <c r="H20" s="43"/>
      <c r="I20" s="38"/>
    </row>
  </sheetData>
  <mergeCells count="1">
    <mergeCell ref="H1:I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I112"/>
  <sheetViews>
    <sheetView workbookViewId="0"/>
  </sheetViews>
  <sheetFormatPr defaultColWidth="9.140625" defaultRowHeight="15" x14ac:dyDescent="0.25"/>
  <cols>
    <col min="1" max="1" width="8.7109375" style="33" customWidth="1"/>
    <col min="2" max="2" width="16.7109375" style="33" customWidth="1"/>
    <col min="3" max="3" width="9.28515625" style="33" customWidth="1"/>
    <col min="4" max="4" width="11.42578125" style="33" customWidth="1"/>
    <col min="5" max="5" width="12.85546875" style="33" customWidth="1"/>
    <col min="6" max="6" width="12.5703125" style="33" customWidth="1"/>
    <col min="7" max="7" width="9.42578125" style="33" customWidth="1"/>
    <col min="8" max="8" width="12" style="33" customWidth="1"/>
    <col min="9" max="9" width="12.5703125" style="33" customWidth="1"/>
    <col min="10" max="10" width="10.7109375" style="33" customWidth="1"/>
    <col min="11" max="16384" width="9.140625" style="33"/>
  </cols>
  <sheetData>
    <row r="1" spans="1:9" x14ac:dyDescent="0.25">
      <c r="A1" s="7">
        <v>15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2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x14ac:dyDescent="0.25">
      <c r="A3" s="8" t="s">
        <v>13</v>
      </c>
      <c r="B3" s="30" t="s">
        <v>47</v>
      </c>
      <c r="C3" s="30"/>
      <c r="D3" s="30"/>
      <c r="E3" s="30"/>
      <c r="F3" s="30"/>
      <c r="G3" s="30"/>
      <c r="H3" s="30"/>
      <c r="I3" s="35"/>
    </row>
    <row r="4" spans="1:9" ht="15.75" thickBot="1" x14ac:dyDescent="0.3">
      <c r="A4" s="9">
        <f>INDEX('Point Grid'!B:B,MATCH($A$1,'Point Grid'!A:A,0))</f>
        <v>4.25</v>
      </c>
      <c r="B4" s="30" t="s">
        <v>138</v>
      </c>
      <c r="C4" s="30"/>
      <c r="D4" s="30"/>
      <c r="E4" s="30"/>
      <c r="F4" s="30"/>
      <c r="G4" s="30"/>
      <c r="H4" s="30"/>
      <c r="I4" s="35"/>
    </row>
    <row r="5" spans="1:9" ht="15.75" thickBot="1" x14ac:dyDescent="0.3">
      <c r="A5" s="5"/>
      <c r="B5" s="30"/>
      <c r="C5" s="30"/>
      <c r="D5" s="30"/>
      <c r="E5" s="30"/>
      <c r="F5" s="30"/>
      <c r="G5" s="30"/>
      <c r="H5" s="30"/>
      <c r="I5" s="35"/>
    </row>
    <row r="6" spans="1:9" x14ac:dyDescent="0.25">
      <c r="A6" s="34"/>
      <c r="B6" s="117" t="s">
        <v>139</v>
      </c>
      <c r="C6" s="118"/>
      <c r="D6" s="118"/>
      <c r="E6" s="118"/>
      <c r="F6" s="118"/>
      <c r="G6" s="130">
        <v>85000</v>
      </c>
      <c r="H6" s="93"/>
      <c r="I6" s="35"/>
    </row>
    <row r="7" spans="1:9" x14ac:dyDescent="0.25">
      <c r="A7" s="34"/>
      <c r="B7" s="117" t="s">
        <v>140</v>
      </c>
      <c r="C7" s="118"/>
      <c r="D7" s="118"/>
      <c r="E7" s="118"/>
      <c r="F7" s="118"/>
      <c r="G7" s="130">
        <v>0</v>
      </c>
      <c r="H7" s="93"/>
      <c r="I7" s="35"/>
    </row>
    <row r="8" spans="1:9" x14ac:dyDescent="0.25">
      <c r="A8" s="34"/>
      <c r="B8" s="117" t="s">
        <v>141</v>
      </c>
      <c r="C8" s="118"/>
      <c r="D8" s="118"/>
      <c r="E8" s="118"/>
      <c r="F8" s="118"/>
      <c r="G8" s="130">
        <v>2500</v>
      </c>
      <c r="H8" s="93"/>
      <c r="I8" s="35"/>
    </row>
    <row r="9" spans="1:9" x14ac:dyDescent="0.25">
      <c r="A9" s="34"/>
      <c r="B9" s="117" t="s">
        <v>142</v>
      </c>
      <c r="C9" s="118"/>
      <c r="D9" s="118"/>
      <c r="E9" s="118"/>
      <c r="F9" s="118"/>
      <c r="G9" s="130">
        <v>2500</v>
      </c>
      <c r="H9" s="93"/>
      <c r="I9" s="35"/>
    </row>
    <row r="10" spans="1:9" x14ac:dyDescent="0.25">
      <c r="A10" s="34"/>
      <c r="B10" s="117" t="s">
        <v>143</v>
      </c>
      <c r="C10" s="118"/>
      <c r="D10" s="118"/>
      <c r="E10" s="118"/>
      <c r="F10" s="118"/>
      <c r="G10" s="120">
        <v>0.84</v>
      </c>
      <c r="H10" s="93"/>
      <c r="I10" s="35"/>
    </row>
    <row r="11" spans="1:9" x14ac:dyDescent="0.25">
      <c r="A11" s="34"/>
      <c r="B11" s="117" t="s">
        <v>144</v>
      </c>
      <c r="C11" s="118"/>
      <c r="D11" s="118"/>
      <c r="E11" s="118"/>
      <c r="F11" s="118"/>
      <c r="G11" s="130">
        <v>2000</v>
      </c>
      <c r="H11" s="93"/>
      <c r="I11" s="35"/>
    </row>
    <row r="12" spans="1:9" x14ac:dyDescent="0.25">
      <c r="A12" s="34"/>
      <c r="B12" s="117" t="s">
        <v>145</v>
      </c>
      <c r="C12" s="118"/>
      <c r="D12" s="118"/>
      <c r="E12" s="118"/>
      <c r="F12" s="118"/>
      <c r="G12" s="120">
        <v>2.5000000000000001E-2</v>
      </c>
      <c r="H12" s="93"/>
      <c r="I12" s="35"/>
    </row>
    <row r="13" spans="1:9" x14ac:dyDescent="0.25">
      <c r="A13" s="34"/>
      <c r="B13" s="117" t="s">
        <v>146</v>
      </c>
      <c r="C13" s="118"/>
      <c r="D13" s="118"/>
      <c r="E13" s="118"/>
      <c r="F13" s="118"/>
      <c r="G13" s="121">
        <v>0</v>
      </c>
      <c r="H13" s="93"/>
      <c r="I13" s="35"/>
    </row>
    <row r="14" spans="1:9" x14ac:dyDescent="0.25">
      <c r="A14" s="34"/>
      <c r="B14" s="117" t="s">
        <v>147</v>
      </c>
      <c r="C14" s="118"/>
      <c r="D14" s="118"/>
      <c r="E14" s="118"/>
      <c r="F14" s="118"/>
      <c r="G14" s="120">
        <v>0.15</v>
      </c>
      <c r="H14" s="93"/>
      <c r="I14" s="35"/>
    </row>
    <row r="15" spans="1:9" x14ac:dyDescent="0.25">
      <c r="A15" s="34"/>
      <c r="B15" s="117" t="s">
        <v>148</v>
      </c>
      <c r="C15" s="118"/>
      <c r="D15" s="118"/>
      <c r="E15" s="118"/>
      <c r="F15" s="118"/>
      <c r="G15" s="130">
        <v>12000</v>
      </c>
      <c r="H15" s="93"/>
      <c r="I15" s="35"/>
    </row>
    <row r="16" spans="1:9" x14ac:dyDescent="0.25">
      <c r="A16" s="34"/>
      <c r="B16" s="117" t="s">
        <v>149</v>
      </c>
      <c r="C16" s="118"/>
      <c r="D16" s="118"/>
      <c r="E16" s="118"/>
      <c r="F16" s="118"/>
      <c r="G16" s="130">
        <v>0</v>
      </c>
      <c r="H16" s="93"/>
      <c r="I16" s="35"/>
    </row>
    <row r="17" spans="1:9" x14ac:dyDescent="0.25">
      <c r="A17" s="34"/>
      <c r="B17" s="117" t="s">
        <v>150</v>
      </c>
      <c r="C17" s="118"/>
      <c r="D17" s="118"/>
      <c r="E17" s="118"/>
      <c r="F17" s="118"/>
      <c r="G17" s="130">
        <v>2000</v>
      </c>
      <c r="H17" s="93"/>
      <c r="I17" s="35"/>
    </row>
    <row r="18" spans="1:9" x14ac:dyDescent="0.25">
      <c r="A18" s="34"/>
      <c r="B18" s="117" t="s">
        <v>151</v>
      </c>
      <c r="C18" s="118"/>
      <c r="D18" s="118"/>
      <c r="E18" s="118"/>
      <c r="F18" s="118"/>
      <c r="G18" s="130">
        <v>5000</v>
      </c>
      <c r="H18" s="93"/>
      <c r="I18" s="35"/>
    </row>
    <row r="19" spans="1:9" x14ac:dyDescent="0.25">
      <c r="A19" s="34"/>
      <c r="B19" s="117" t="s">
        <v>152</v>
      </c>
      <c r="C19" s="118"/>
      <c r="D19" s="118"/>
      <c r="E19" s="118"/>
      <c r="F19" s="118"/>
      <c r="G19" s="130">
        <v>9504</v>
      </c>
      <c r="H19" s="93"/>
      <c r="I19" s="35"/>
    </row>
    <row r="20" spans="1:9" x14ac:dyDescent="0.25">
      <c r="A20" s="34"/>
      <c r="B20" s="117" t="s">
        <v>48</v>
      </c>
      <c r="C20" s="118"/>
      <c r="D20" s="118"/>
      <c r="E20" s="118"/>
      <c r="F20" s="118"/>
      <c r="G20" s="130">
        <v>80000</v>
      </c>
      <c r="H20" s="93"/>
      <c r="I20" s="35"/>
    </row>
    <row r="21" spans="1:9" x14ac:dyDescent="0.25">
      <c r="A21" s="34"/>
      <c r="B21" s="117" t="s">
        <v>153</v>
      </c>
      <c r="C21" s="118"/>
      <c r="D21" s="118"/>
      <c r="E21" s="118"/>
      <c r="F21" s="118"/>
      <c r="G21" s="130">
        <v>45000</v>
      </c>
      <c r="H21" s="93"/>
      <c r="I21" s="35"/>
    </row>
    <row r="22" spans="1:9" x14ac:dyDescent="0.25">
      <c r="A22" s="34"/>
      <c r="B22" s="117" t="s">
        <v>154</v>
      </c>
      <c r="C22" s="118"/>
      <c r="D22" s="118"/>
      <c r="E22" s="118"/>
      <c r="F22" s="118"/>
      <c r="G22" s="120">
        <v>0.3</v>
      </c>
      <c r="H22" s="93"/>
      <c r="I22" s="35"/>
    </row>
    <row r="23" spans="1:9" x14ac:dyDescent="0.25">
      <c r="A23" s="34"/>
      <c r="B23" s="117" t="s">
        <v>155</v>
      </c>
      <c r="C23" s="118"/>
      <c r="D23" s="118"/>
      <c r="E23" s="118"/>
      <c r="F23" s="118"/>
      <c r="G23" s="120">
        <v>0.1</v>
      </c>
      <c r="H23" s="93"/>
      <c r="I23" s="35"/>
    </row>
    <row r="24" spans="1:9" x14ac:dyDescent="0.25">
      <c r="A24" s="34"/>
      <c r="B24" s="117" t="s">
        <v>156</v>
      </c>
      <c r="C24" s="118"/>
      <c r="D24" s="118"/>
      <c r="E24" s="118"/>
      <c r="F24" s="118"/>
      <c r="G24" s="120">
        <v>0.03</v>
      </c>
      <c r="H24" s="93"/>
      <c r="I24" s="35"/>
    </row>
    <row r="25" spans="1:9" x14ac:dyDescent="0.25">
      <c r="A25" s="34"/>
      <c r="B25" s="133" t="s">
        <v>172</v>
      </c>
      <c r="C25" s="134"/>
      <c r="D25" s="134"/>
      <c r="E25" s="134"/>
      <c r="F25" s="134"/>
      <c r="G25" s="135">
        <v>0.5</v>
      </c>
      <c r="H25" s="93"/>
      <c r="I25" s="35"/>
    </row>
    <row r="26" spans="1:9" x14ac:dyDescent="0.25">
      <c r="A26" s="34"/>
      <c r="B26" s="126" t="s">
        <v>173</v>
      </c>
      <c r="C26" s="127"/>
      <c r="D26" s="127"/>
      <c r="E26" s="127"/>
      <c r="F26" s="127"/>
      <c r="G26" s="136"/>
      <c r="H26" s="93"/>
      <c r="I26" s="35"/>
    </row>
    <row r="27" spans="1:9" x14ac:dyDescent="0.25">
      <c r="A27" s="39"/>
      <c r="B27" s="93"/>
      <c r="C27" s="93"/>
      <c r="D27" s="93"/>
      <c r="E27" s="93"/>
      <c r="F27" s="93"/>
      <c r="G27" s="93"/>
      <c r="H27" s="93"/>
      <c r="I27" s="35"/>
    </row>
    <row r="28" spans="1:9" x14ac:dyDescent="0.25">
      <c r="A28" s="9"/>
      <c r="B28" s="93" t="s">
        <v>157</v>
      </c>
      <c r="C28" s="93"/>
      <c r="D28" s="93"/>
      <c r="E28" s="93"/>
      <c r="F28" s="93"/>
      <c r="G28" s="93"/>
      <c r="H28" s="93"/>
      <c r="I28" s="35"/>
    </row>
    <row r="29" spans="1:9" x14ac:dyDescent="0.25">
      <c r="A29" s="42"/>
      <c r="B29" s="93"/>
      <c r="C29" s="93"/>
      <c r="D29" s="93"/>
      <c r="E29" s="93"/>
      <c r="F29" s="93"/>
      <c r="G29" s="93"/>
      <c r="H29" s="93"/>
      <c r="I29" s="35"/>
    </row>
    <row r="30" spans="1:9" ht="30" x14ac:dyDescent="0.25">
      <c r="A30" s="47"/>
      <c r="B30" s="122"/>
      <c r="C30" s="123"/>
      <c r="D30" s="123"/>
      <c r="E30" s="123"/>
      <c r="F30" s="123"/>
      <c r="G30" s="124" t="s">
        <v>158</v>
      </c>
      <c r="H30" s="125"/>
      <c r="I30" s="35"/>
    </row>
    <row r="31" spans="1:9" x14ac:dyDescent="0.25">
      <c r="A31" s="45"/>
      <c r="B31" s="117" t="s">
        <v>159</v>
      </c>
      <c r="C31" s="118"/>
      <c r="D31" s="118"/>
      <c r="E31" s="118"/>
      <c r="F31" s="118"/>
      <c r="G31" s="130">
        <v>14750</v>
      </c>
      <c r="H31" s="93"/>
      <c r="I31" s="35"/>
    </row>
    <row r="32" spans="1:9" x14ac:dyDescent="0.25">
      <c r="A32" s="25"/>
      <c r="B32" s="126" t="s">
        <v>160</v>
      </c>
      <c r="C32" s="127"/>
      <c r="D32" s="127"/>
      <c r="E32" s="127"/>
      <c r="F32" s="127"/>
      <c r="G32" s="131">
        <v>7000</v>
      </c>
      <c r="H32" s="93"/>
      <c r="I32" s="35"/>
    </row>
    <row r="33" spans="1:9" x14ac:dyDescent="0.25">
      <c r="A33" s="26"/>
      <c r="B33" s="93"/>
      <c r="C33" s="93"/>
      <c r="D33" s="93"/>
      <c r="E33" s="93"/>
      <c r="F33" s="93"/>
      <c r="G33" s="93"/>
      <c r="H33" s="93"/>
      <c r="I33" s="35"/>
    </row>
    <row r="34" spans="1:9" x14ac:dyDescent="0.25">
      <c r="A34" s="47"/>
      <c r="B34" s="93" t="s">
        <v>161</v>
      </c>
      <c r="C34" s="93"/>
      <c r="D34" s="93"/>
      <c r="E34" s="93"/>
      <c r="F34" s="93"/>
      <c r="G34" s="93"/>
      <c r="H34" s="93"/>
      <c r="I34" s="35"/>
    </row>
    <row r="35" spans="1:9" x14ac:dyDescent="0.25">
      <c r="A35" s="45"/>
      <c r="B35" s="93"/>
      <c r="C35" s="93"/>
      <c r="D35" s="93"/>
      <c r="E35" s="93"/>
      <c r="F35" s="93"/>
      <c r="G35" s="93"/>
      <c r="H35" s="93"/>
      <c r="I35" s="35"/>
    </row>
    <row r="36" spans="1:9" ht="45" x14ac:dyDescent="0.25">
      <c r="A36" s="25"/>
      <c r="B36" s="117"/>
      <c r="C36" s="118"/>
      <c r="D36" s="128" t="s">
        <v>162</v>
      </c>
      <c r="E36" s="128" t="s">
        <v>163</v>
      </c>
      <c r="F36" s="128" t="s">
        <v>164</v>
      </c>
      <c r="G36" s="128" t="s">
        <v>165</v>
      </c>
      <c r="H36" s="128" t="s">
        <v>166</v>
      </c>
      <c r="I36" s="35"/>
    </row>
    <row r="37" spans="1:9" x14ac:dyDescent="0.25">
      <c r="A37" s="26"/>
      <c r="B37" s="117" t="s">
        <v>167</v>
      </c>
      <c r="C37" s="118"/>
      <c r="D37" s="130">
        <v>1500</v>
      </c>
      <c r="E37" s="130">
        <v>1500</v>
      </c>
      <c r="F37" s="130">
        <v>0</v>
      </c>
      <c r="G37" s="130">
        <v>2000</v>
      </c>
      <c r="H37" s="130">
        <v>1000</v>
      </c>
      <c r="I37" s="35"/>
    </row>
    <row r="38" spans="1:9" x14ac:dyDescent="0.25">
      <c r="A38" s="30"/>
      <c r="B38" s="117" t="s">
        <v>168</v>
      </c>
      <c r="C38" s="118"/>
      <c r="D38" s="130">
        <v>500</v>
      </c>
      <c r="E38" s="130">
        <v>750</v>
      </c>
      <c r="F38" s="130">
        <v>300</v>
      </c>
      <c r="G38" s="130">
        <v>0</v>
      </c>
      <c r="H38" s="130">
        <v>1200</v>
      </c>
      <c r="I38" s="35"/>
    </row>
    <row r="39" spans="1:9" x14ac:dyDescent="0.25">
      <c r="A39" s="45"/>
      <c r="B39" s="93"/>
      <c r="C39" s="93"/>
      <c r="D39" s="93"/>
      <c r="E39" s="93"/>
      <c r="F39" s="93"/>
      <c r="G39" s="93"/>
      <c r="H39" s="93"/>
      <c r="I39" s="35"/>
    </row>
    <row r="40" spans="1:9" x14ac:dyDescent="0.25">
      <c r="A40" s="25"/>
      <c r="B40" s="93" t="s">
        <v>169</v>
      </c>
      <c r="C40" s="93"/>
      <c r="D40" s="93"/>
      <c r="E40" s="93"/>
      <c r="F40" s="93"/>
      <c r="G40" s="93"/>
      <c r="H40" s="93"/>
      <c r="I40" s="35"/>
    </row>
    <row r="41" spans="1:9" x14ac:dyDescent="0.25">
      <c r="A41" s="26"/>
      <c r="B41" s="93"/>
      <c r="C41" s="93"/>
      <c r="D41" s="93"/>
      <c r="E41" s="93"/>
      <c r="F41" s="93"/>
      <c r="G41" s="93"/>
      <c r="H41" s="93"/>
      <c r="I41" s="35"/>
    </row>
    <row r="42" spans="1:9" x14ac:dyDescent="0.25">
      <c r="A42" s="47"/>
      <c r="B42" s="117" t="s">
        <v>170</v>
      </c>
      <c r="C42" s="129"/>
      <c r="D42" s="137">
        <v>12</v>
      </c>
      <c r="E42" s="137">
        <v>24</v>
      </c>
      <c r="F42" s="137">
        <v>36</v>
      </c>
      <c r="G42" s="93"/>
      <c r="H42" s="93"/>
      <c r="I42" s="35"/>
    </row>
    <row r="43" spans="1:9" x14ac:dyDescent="0.25">
      <c r="A43" s="47"/>
      <c r="B43" s="117" t="s">
        <v>35</v>
      </c>
      <c r="C43" s="129"/>
      <c r="D43" s="138">
        <v>0.84</v>
      </c>
      <c r="E43" s="138">
        <v>0.97</v>
      </c>
      <c r="F43" s="138">
        <v>1</v>
      </c>
      <c r="G43" s="93"/>
      <c r="H43" s="93"/>
      <c r="I43" s="35"/>
    </row>
    <row r="44" spans="1:9" x14ac:dyDescent="0.25">
      <c r="A44" s="42"/>
      <c r="B44" s="93"/>
      <c r="C44" s="93"/>
      <c r="D44" s="93"/>
      <c r="E44" s="93"/>
      <c r="F44" s="93"/>
      <c r="G44" s="93"/>
      <c r="H44" s="93"/>
      <c r="I44" s="76"/>
    </row>
    <row r="45" spans="1:9" x14ac:dyDescent="0.25">
      <c r="A45" s="42"/>
      <c r="B45" s="93" t="s">
        <v>171</v>
      </c>
      <c r="C45" s="93"/>
      <c r="D45" s="93"/>
      <c r="E45" s="93"/>
      <c r="F45" s="93"/>
      <c r="G45" s="93"/>
      <c r="H45" s="93"/>
      <c r="I45" s="76"/>
    </row>
    <row r="46" spans="1:9" ht="15.75" thickBot="1" x14ac:dyDescent="0.3">
      <c r="A46" s="43"/>
      <c r="B46" s="43"/>
      <c r="C46" s="43"/>
      <c r="D46" s="43"/>
      <c r="E46" s="43"/>
      <c r="F46" s="43"/>
      <c r="G46" s="43"/>
      <c r="H46" s="43"/>
      <c r="I46" s="77"/>
    </row>
    <row r="47" spans="1:9" x14ac:dyDescent="0.25">
      <c r="B47" s="70"/>
      <c r="C47" s="70"/>
      <c r="D47" s="70"/>
      <c r="E47" s="70"/>
      <c r="F47" s="70"/>
      <c r="G47" s="70"/>
      <c r="H47" s="70"/>
      <c r="I47" s="70"/>
    </row>
    <row r="48" spans="1:9" x14ac:dyDescent="0.25">
      <c r="B48" s="70"/>
      <c r="C48" s="70"/>
      <c r="D48" s="70"/>
      <c r="E48" s="70"/>
      <c r="F48" s="70"/>
      <c r="G48" s="70"/>
      <c r="H48" s="70"/>
      <c r="I48" s="70"/>
    </row>
    <row r="49" spans="2:9" x14ac:dyDescent="0.25">
      <c r="B49" s="70"/>
      <c r="C49" s="70"/>
      <c r="D49" s="70"/>
      <c r="E49" s="70"/>
      <c r="F49" s="70"/>
      <c r="G49" s="70"/>
      <c r="H49" s="70"/>
      <c r="I49" s="70"/>
    </row>
    <row r="50" spans="2:9" x14ac:dyDescent="0.25">
      <c r="B50" s="70"/>
      <c r="C50" s="70"/>
      <c r="D50" s="70"/>
      <c r="E50" s="70"/>
      <c r="F50" s="70"/>
      <c r="G50" s="70"/>
      <c r="H50" s="70"/>
      <c r="I50" s="70"/>
    </row>
    <row r="51" spans="2:9" x14ac:dyDescent="0.25">
      <c r="B51" s="70"/>
      <c r="C51" s="70"/>
      <c r="D51" s="70"/>
      <c r="E51" s="70"/>
      <c r="F51" s="70"/>
      <c r="G51" s="70"/>
      <c r="H51" s="70"/>
      <c r="I51" s="70"/>
    </row>
    <row r="52" spans="2:9" x14ac:dyDescent="0.25">
      <c r="B52" s="70"/>
      <c r="C52" s="70"/>
      <c r="D52" s="70"/>
      <c r="E52" s="70"/>
      <c r="F52" s="70"/>
      <c r="G52" s="70"/>
      <c r="H52" s="70"/>
      <c r="I52" s="70"/>
    </row>
    <row r="53" spans="2:9" x14ac:dyDescent="0.25">
      <c r="B53" s="70"/>
      <c r="C53" s="70"/>
      <c r="D53" s="70"/>
      <c r="E53" s="70"/>
      <c r="F53" s="70"/>
      <c r="G53" s="70"/>
      <c r="H53" s="70"/>
      <c r="I53" s="70"/>
    </row>
    <row r="54" spans="2:9" x14ac:dyDescent="0.25">
      <c r="B54" s="70"/>
      <c r="C54" s="70"/>
      <c r="D54" s="70"/>
      <c r="E54" s="70"/>
      <c r="F54" s="70"/>
      <c r="G54" s="70"/>
      <c r="H54" s="70"/>
      <c r="I54" s="70"/>
    </row>
    <row r="55" spans="2:9" x14ac:dyDescent="0.25">
      <c r="B55" s="70"/>
      <c r="C55" s="70"/>
      <c r="D55" s="70"/>
      <c r="E55" s="70"/>
      <c r="F55" s="70"/>
      <c r="G55" s="70"/>
      <c r="H55" s="70"/>
      <c r="I55" s="70"/>
    </row>
    <row r="56" spans="2:9" x14ac:dyDescent="0.25">
      <c r="B56" s="70"/>
      <c r="C56" s="70"/>
      <c r="D56" s="70"/>
      <c r="E56" s="70"/>
      <c r="F56" s="70"/>
      <c r="G56" s="70"/>
      <c r="H56" s="70"/>
      <c r="I56" s="70"/>
    </row>
    <row r="57" spans="2:9" x14ac:dyDescent="0.25">
      <c r="B57" s="70"/>
      <c r="C57" s="70"/>
      <c r="D57" s="70"/>
      <c r="E57" s="70"/>
      <c r="F57" s="70"/>
      <c r="G57" s="70"/>
      <c r="H57" s="70"/>
      <c r="I57" s="70"/>
    </row>
    <row r="58" spans="2:9" x14ac:dyDescent="0.25">
      <c r="B58" s="70"/>
      <c r="C58" s="70"/>
      <c r="D58" s="70"/>
      <c r="E58" s="70"/>
      <c r="F58" s="70"/>
      <c r="G58" s="70"/>
      <c r="H58" s="70"/>
      <c r="I58" s="70"/>
    </row>
    <row r="59" spans="2:9" x14ac:dyDescent="0.25">
      <c r="B59" s="70"/>
      <c r="C59" s="70"/>
      <c r="D59" s="70"/>
      <c r="E59" s="70"/>
      <c r="F59" s="70"/>
      <c r="G59" s="70"/>
      <c r="H59" s="70"/>
      <c r="I59" s="70"/>
    </row>
    <row r="60" spans="2:9" x14ac:dyDescent="0.25">
      <c r="B60" s="70"/>
      <c r="C60" s="70"/>
      <c r="D60" s="70"/>
      <c r="E60" s="70"/>
      <c r="F60" s="70"/>
      <c r="G60" s="70"/>
      <c r="H60" s="70"/>
      <c r="I60" s="70"/>
    </row>
    <row r="61" spans="2:9" x14ac:dyDescent="0.25">
      <c r="B61" s="70"/>
      <c r="C61" s="70"/>
      <c r="D61" s="70"/>
      <c r="E61" s="70"/>
      <c r="F61" s="70"/>
      <c r="G61" s="70"/>
      <c r="H61" s="70"/>
      <c r="I61" s="70"/>
    </row>
    <row r="62" spans="2:9" x14ac:dyDescent="0.25">
      <c r="B62" s="70"/>
      <c r="C62" s="70"/>
      <c r="D62" s="70"/>
      <c r="E62" s="70"/>
      <c r="F62" s="70"/>
      <c r="G62" s="70"/>
      <c r="H62" s="70"/>
      <c r="I62" s="70"/>
    </row>
    <row r="63" spans="2:9" x14ac:dyDescent="0.25">
      <c r="B63" s="70"/>
      <c r="C63" s="70"/>
      <c r="D63" s="70"/>
      <c r="E63" s="70"/>
      <c r="F63" s="70"/>
      <c r="G63" s="70"/>
      <c r="H63" s="70"/>
      <c r="I63" s="70"/>
    </row>
    <row r="64" spans="2:9" x14ac:dyDescent="0.25">
      <c r="B64" s="70"/>
      <c r="C64" s="70"/>
      <c r="D64" s="70"/>
      <c r="E64" s="70"/>
      <c r="F64" s="70"/>
      <c r="G64" s="70"/>
      <c r="H64" s="70"/>
      <c r="I64" s="70"/>
    </row>
    <row r="65" spans="2:9" x14ac:dyDescent="0.25">
      <c r="B65" s="70"/>
      <c r="C65" s="70"/>
      <c r="D65" s="70"/>
      <c r="E65" s="70"/>
      <c r="F65" s="70"/>
      <c r="G65" s="70"/>
      <c r="H65" s="70"/>
      <c r="I65" s="70"/>
    </row>
    <row r="66" spans="2:9" x14ac:dyDescent="0.25">
      <c r="B66" s="70"/>
      <c r="C66" s="70"/>
      <c r="D66" s="70"/>
      <c r="E66" s="70"/>
      <c r="F66" s="70"/>
      <c r="G66" s="70"/>
      <c r="H66" s="70"/>
      <c r="I66" s="70"/>
    </row>
    <row r="67" spans="2:9" x14ac:dyDescent="0.25">
      <c r="B67" s="70"/>
      <c r="C67" s="70"/>
      <c r="D67" s="70"/>
      <c r="E67" s="70"/>
      <c r="F67" s="70"/>
      <c r="G67" s="70"/>
      <c r="H67" s="70"/>
      <c r="I67" s="70"/>
    </row>
    <row r="68" spans="2:9" x14ac:dyDescent="0.25">
      <c r="B68" s="70"/>
      <c r="C68" s="70"/>
      <c r="D68" s="70"/>
      <c r="E68" s="70"/>
      <c r="F68" s="70"/>
      <c r="G68" s="70"/>
      <c r="H68" s="70"/>
      <c r="I68" s="70"/>
    </row>
    <row r="69" spans="2:9" x14ac:dyDescent="0.25">
      <c r="B69" s="70"/>
      <c r="C69" s="70"/>
      <c r="D69" s="70"/>
      <c r="E69" s="70"/>
      <c r="F69" s="70"/>
      <c r="G69" s="70"/>
      <c r="H69" s="70"/>
      <c r="I69" s="70"/>
    </row>
    <row r="70" spans="2:9" x14ac:dyDescent="0.25">
      <c r="B70" s="70"/>
      <c r="C70" s="70"/>
      <c r="D70" s="70"/>
      <c r="E70" s="70"/>
      <c r="F70" s="70"/>
      <c r="G70" s="70"/>
      <c r="H70" s="70"/>
      <c r="I70" s="70"/>
    </row>
    <row r="71" spans="2:9" x14ac:dyDescent="0.25">
      <c r="B71" s="70"/>
      <c r="C71" s="70"/>
      <c r="D71" s="70"/>
      <c r="E71" s="70"/>
      <c r="F71" s="70"/>
      <c r="G71" s="70"/>
      <c r="H71" s="70"/>
      <c r="I71" s="70"/>
    </row>
    <row r="72" spans="2:9" x14ac:dyDescent="0.25">
      <c r="B72" s="70"/>
      <c r="C72" s="70"/>
      <c r="D72" s="70"/>
      <c r="E72" s="70"/>
      <c r="F72" s="70"/>
      <c r="G72" s="70"/>
      <c r="H72" s="70"/>
      <c r="I72" s="70"/>
    </row>
    <row r="73" spans="2:9" x14ac:dyDescent="0.25">
      <c r="B73" s="70"/>
      <c r="C73" s="70"/>
      <c r="D73" s="70"/>
      <c r="E73" s="70"/>
      <c r="F73" s="70"/>
      <c r="G73" s="70"/>
      <c r="H73" s="70"/>
      <c r="I73" s="70"/>
    </row>
    <row r="74" spans="2:9" x14ac:dyDescent="0.25">
      <c r="B74" s="70"/>
      <c r="C74" s="70"/>
      <c r="D74" s="70"/>
      <c r="E74" s="70"/>
      <c r="F74" s="70"/>
      <c r="G74" s="70"/>
      <c r="H74" s="70"/>
      <c r="I74" s="70"/>
    </row>
    <row r="75" spans="2:9" x14ac:dyDescent="0.25">
      <c r="B75" s="70"/>
      <c r="C75" s="70"/>
      <c r="D75" s="70"/>
      <c r="E75" s="70"/>
      <c r="F75" s="70"/>
      <c r="G75" s="70"/>
      <c r="H75" s="70"/>
      <c r="I75" s="70"/>
    </row>
    <row r="76" spans="2:9" x14ac:dyDescent="0.25">
      <c r="B76" s="70"/>
      <c r="C76" s="70"/>
      <c r="D76" s="70"/>
      <c r="E76" s="70"/>
      <c r="F76" s="70"/>
      <c r="G76" s="70"/>
      <c r="H76" s="70"/>
      <c r="I76" s="70"/>
    </row>
    <row r="77" spans="2:9" x14ac:dyDescent="0.25">
      <c r="B77" s="70"/>
      <c r="C77" s="70"/>
      <c r="D77" s="70"/>
      <c r="E77" s="70"/>
      <c r="F77" s="70"/>
      <c r="G77" s="70"/>
      <c r="H77" s="70"/>
      <c r="I77" s="70"/>
    </row>
    <row r="78" spans="2:9" x14ac:dyDescent="0.25">
      <c r="B78" s="70"/>
      <c r="C78" s="70"/>
      <c r="D78" s="70"/>
      <c r="E78" s="70"/>
      <c r="F78" s="70"/>
      <c r="G78" s="70"/>
      <c r="H78" s="70"/>
      <c r="I78" s="70"/>
    </row>
    <row r="79" spans="2:9" x14ac:dyDescent="0.25">
      <c r="B79" s="70"/>
      <c r="C79" s="70"/>
      <c r="D79" s="70"/>
      <c r="E79" s="70"/>
      <c r="F79" s="70"/>
      <c r="G79" s="70"/>
      <c r="H79" s="70"/>
      <c r="I79" s="70"/>
    </row>
    <row r="80" spans="2:9" x14ac:dyDescent="0.25">
      <c r="B80" s="70"/>
      <c r="C80" s="70"/>
      <c r="D80" s="70"/>
      <c r="E80" s="70"/>
      <c r="F80" s="70"/>
      <c r="G80" s="70"/>
      <c r="H80" s="70"/>
      <c r="I80" s="70"/>
    </row>
    <row r="81" spans="2:9" x14ac:dyDescent="0.25">
      <c r="B81" s="70"/>
      <c r="C81" s="70"/>
      <c r="D81" s="70"/>
      <c r="E81" s="70"/>
      <c r="F81" s="70"/>
      <c r="G81" s="70"/>
      <c r="H81" s="70"/>
      <c r="I81" s="70"/>
    </row>
    <row r="82" spans="2:9" x14ac:dyDescent="0.25">
      <c r="B82" s="70"/>
      <c r="C82" s="70"/>
      <c r="D82" s="70"/>
      <c r="E82" s="70"/>
      <c r="F82" s="70"/>
      <c r="G82" s="70"/>
      <c r="H82" s="70"/>
      <c r="I82" s="70"/>
    </row>
    <row r="83" spans="2:9" x14ac:dyDescent="0.25">
      <c r="B83" s="70"/>
      <c r="C83" s="70"/>
      <c r="D83" s="70"/>
      <c r="E83" s="70"/>
      <c r="F83" s="70"/>
      <c r="G83" s="70"/>
      <c r="H83" s="70"/>
      <c r="I83" s="70"/>
    </row>
    <row r="84" spans="2:9" x14ac:dyDescent="0.25">
      <c r="B84" s="70"/>
      <c r="C84" s="70"/>
      <c r="D84" s="70"/>
      <c r="E84" s="70"/>
      <c r="F84" s="70"/>
      <c r="G84" s="70"/>
      <c r="H84" s="70"/>
      <c r="I84" s="70"/>
    </row>
    <row r="85" spans="2:9" x14ac:dyDescent="0.25">
      <c r="B85" s="70"/>
      <c r="C85" s="70"/>
      <c r="D85" s="70"/>
      <c r="E85" s="70"/>
      <c r="F85" s="70"/>
      <c r="G85" s="70"/>
      <c r="H85" s="70"/>
      <c r="I85" s="70"/>
    </row>
    <row r="86" spans="2:9" x14ac:dyDescent="0.25">
      <c r="B86" s="70"/>
      <c r="C86" s="70"/>
      <c r="D86" s="70"/>
      <c r="E86" s="70"/>
      <c r="F86" s="70"/>
      <c r="G86" s="70"/>
      <c r="H86" s="70"/>
      <c r="I86" s="70"/>
    </row>
    <row r="87" spans="2:9" x14ac:dyDescent="0.25">
      <c r="B87" s="70"/>
      <c r="C87" s="70"/>
      <c r="D87" s="70"/>
      <c r="E87" s="70"/>
      <c r="F87" s="70"/>
      <c r="G87" s="70"/>
      <c r="H87" s="70"/>
      <c r="I87" s="70"/>
    </row>
    <row r="88" spans="2:9" x14ac:dyDescent="0.25">
      <c r="B88" s="70"/>
      <c r="C88" s="70"/>
      <c r="D88" s="70"/>
      <c r="E88" s="70"/>
      <c r="F88" s="70"/>
      <c r="G88" s="70"/>
      <c r="H88" s="70"/>
      <c r="I88" s="70"/>
    </row>
    <row r="89" spans="2:9" x14ac:dyDescent="0.25">
      <c r="B89" s="70"/>
      <c r="C89" s="70"/>
      <c r="D89" s="70"/>
      <c r="E89" s="70"/>
      <c r="F89" s="70"/>
      <c r="G89" s="70"/>
      <c r="H89" s="70"/>
      <c r="I89" s="70"/>
    </row>
    <row r="90" spans="2:9" x14ac:dyDescent="0.25">
      <c r="B90" s="70"/>
      <c r="C90" s="70"/>
      <c r="D90" s="70"/>
      <c r="E90" s="70"/>
      <c r="F90" s="70"/>
      <c r="G90" s="70"/>
      <c r="H90" s="70"/>
      <c r="I90" s="70"/>
    </row>
    <row r="91" spans="2:9" x14ac:dyDescent="0.25">
      <c r="B91" s="70"/>
      <c r="C91" s="70"/>
      <c r="D91" s="70"/>
      <c r="E91" s="70"/>
      <c r="F91" s="70"/>
      <c r="G91" s="70"/>
      <c r="H91" s="70"/>
      <c r="I91" s="70"/>
    </row>
    <row r="92" spans="2:9" x14ac:dyDescent="0.25">
      <c r="B92" s="70"/>
      <c r="C92" s="70"/>
      <c r="D92" s="70"/>
      <c r="E92" s="70"/>
      <c r="F92" s="70"/>
      <c r="G92" s="70"/>
      <c r="H92" s="70"/>
      <c r="I92" s="70"/>
    </row>
    <row r="93" spans="2:9" x14ac:dyDescent="0.25">
      <c r="B93" s="70"/>
      <c r="C93" s="70"/>
      <c r="D93" s="70"/>
      <c r="E93" s="70"/>
      <c r="F93" s="70"/>
      <c r="G93" s="70"/>
      <c r="H93" s="70"/>
      <c r="I93" s="70"/>
    </row>
    <row r="94" spans="2:9" x14ac:dyDescent="0.25">
      <c r="B94" s="70"/>
      <c r="C94" s="70"/>
      <c r="D94" s="70"/>
      <c r="E94" s="70"/>
      <c r="F94" s="70"/>
      <c r="G94" s="70"/>
      <c r="H94" s="70"/>
      <c r="I94" s="70"/>
    </row>
    <row r="95" spans="2:9" x14ac:dyDescent="0.25">
      <c r="B95" s="70"/>
      <c r="C95" s="70"/>
      <c r="D95" s="70"/>
      <c r="E95" s="70"/>
      <c r="F95" s="70"/>
      <c r="G95" s="70"/>
      <c r="H95" s="70"/>
      <c r="I95" s="70"/>
    </row>
    <row r="96" spans="2:9" x14ac:dyDescent="0.25">
      <c r="B96" s="70"/>
      <c r="C96" s="70"/>
      <c r="D96" s="70"/>
      <c r="E96" s="70"/>
      <c r="F96" s="70"/>
      <c r="G96" s="70"/>
      <c r="H96" s="70"/>
      <c r="I96" s="70"/>
    </row>
    <row r="97" spans="2:9" x14ac:dyDescent="0.25">
      <c r="B97" s="70"/>
      <c r="C97" s="70"/>
      <c r="D97" s="70"/>
      <c r="E97" s="70"/>
      <c r="F97" s="70"/>
      <c r="G97" s="70"/>
      <c r="H97" s="70"/>
      <c r="I97" s="70"/>
    </row>
    <row r="98" spans="2:9" x14ac:dyDescent="0.25">
      <c r="B98" s="70"/>
      <c r="C98" s="70"/>
      <c r="D98" s="70"/>
      <c r="E98" s="70"/>
      <c r="F98" s="70"/>
      <c r="G98" s="70"/>
      <c r="H98" s="70"/>
      <c r="I98" s="70"/>
    </row>
    <row r="99" spans="2:9" x14ac:dyDescent="0.25">
      <c r="B99" s="70"/>
      <c r="C99" s="70"/>
      <c r="D99" s="70"/>
      <c r="E99" s="70"/>
      <c r="F99" s="70"/>
      <c r="G99" s="70"/>
      <c r="H99" s="70"/>
      <c r="I99" s="70"/>
    </row>
    <row r="100" spans="2:9" x14ac:dyDescent="0.25">
      <c r="B100" s="70"/>
      <c r="C100" s="70"/>
      <c r="D100" s="70"/>
      <c r="E100" s="70"/>
      <c r="F100" s="70"/>
      <c r="G100" s="70"/>
      <c r="H100" s="70"/>
      <c r="I100" s="70"/>
    </row>
    <row r="101" spans="2:9" x14ac:dyDescent="0.25">
      <c r="B101" s="70"/>
      <c r="C101" s="70"/>
      <c r="D101" s="70"/>
      <c r="E101" s="70"/>
      <c r="F101" s="70"/>
      <c r="G101" s="70"/>
      <c r="H101" s="70"/>
      <c r="I101" s="70"/>
    </row>
    <row r="102" spans="2:9" x14ac:dyDescent="0.25">
      <c r="B102" s="70"/>
      <c r="C102" s="70"/>
      <c r="D102" s="70"/>
      <c r="E102" s="70"/>
      <c r="F102" s="70"/>
      <c r="G102" s="70"/>
      <c r="H102" s="70"/>
      <c r="I102" s="70"/>
    </row>
    <row r="103" spans="2:9" x14ac:dyDescent="0.25">
      <c r="B103" s="70"/>
      <c r="C103" s="70"/>
      <c r="D103" s="70"/>
      <c r="E103" s="70"/>
      <c r="F103" s="70"/>
      <c r="G103" s="70"/>
      <c r="H103" s="70"/>
      <c r="I103" s="70"/>
    </row>
    <row r="104" spans="2:9" x14ac:dyDescent="0.25">
      <c r="B104" s="70"/>
      <c r="C104" s="70"/>
      <c r="D104" s="70"/>
      <c r="E104" s="70"/>
      <c r="F104" s="70"/>
      <c r="G104" s="70"/>
      <c r="H104" s="70"/>
      <c r="I104" s="70"/>
    </row>
    <row r="105" spans="2:9" x14ac:dyDescent="0.25">
      <c r="B105" s="70"/>
      <c r="C105" s="70"/>
      <c r="D105" s="70"/>
      <c r="E105" s="70"/>
      <c r="F105" s="70"/>
      <c r="G105" s="70"/>
      <c r="H105" s="70"/>
      <c r="I105" s="70"/>
    </row>
    <row r="106" spans="2:9" x14ac:dyDescent="0.25">
      <c r="B106" s="70"/>
      <c r="C106" s="70"/>
      <c r="D106" s="70"/>
      <c r="E106" s="70"/>
      <c r="F106" s="70"/>
      <c r="G106" s="70"/>
      <c r="H106" s="70"/>
      <c r="I106" s="70"/>
    </row>
    <row r="107" spans="2:9" x14ac:dyDescent="0.25">
      <c r="B107" s="70"/>
      <c r="C107" s="70"/>
      <c r="D107" s="70"/>
      <c r="E107" s="70"/>
      <c r="F107" s="70"/>
      <c r="G107" s="70"/>
      <c r="H107" s="70"/>
      <c r="I107" s="70"/>
    </row>
    <row r="108" spans="2:9" x14ac:dyDescent="0.25">
      <c r="B108" s="70"/>
      <c r="C108" s="70"/>
      <c r="D108" s="70"/>
      <c r="E108" s="70"/>
      <c r="F108" s="70"/>
      <c r="G108" s="70"/>
      <c r="H108" s="70"/>
      <c r="I108" s="70"/>
    </row>
    <row r="109" spans="2:9" x14ac:dyDescent="0.25">
      <c r="B109" s="70"/>
      <c r="C109" s="70"/>
      <c r="D109" s="70"/>
      <c r="E109" s="70"/>
      <c r="F109" s="70"/>
      <c r="G109" s="70"/>
      <c r="H109" s="70"/>
      <c r="I109" s="70"/>
    </row>
    <row r="110" spans="2:9" x14ac:dyDescent="0.25">
      <c r="B110" s="70"/>
      <c r="C110" s="70"/>
      <c r="D110" s="70"/>
      <c r="E110" s="70"/>
      <c r="F110" s="70"/>
      <c r="G110" s="70"/>
      <c r="H110" s="70"/>
      <c r="I110" s="70"/>
    </row>
    <row r="111" spans="2:9" x14ac:dyDescent="0.25">
      <c r="B111" s="70"/>
      <c r="C111" s="70"/>
      <c r="D111" s="70"/>
      <c r="E111" s="70"/>
      <c r="F111" s="70"/>
      <c r="G111" s="70"/>
      <c r="H111" s="70"/>
      <c r="I111" s="70"/>
    </row>
    <row r="112" spans="2:9" x14ac:dyDescent="0.25">
      <c r="B112" s="70"/>
      <c r="C112" s="70"/>
      <c r="D112" s="70"/>
      <c r="E112" s="70"/>
      <c r="F112" s="70"/>
      <c r="G112" s="70"/>
      <c r="H112" s="70"/>
      <c r="I112" s="70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L62"/>
  <sheetViews>
    <sheetView workbookViewId="0"/>
  </sheetViews>
  <sheetFormatPr defaultColWidth="9.140625" defaultRowHeight="15" x14ac:dyDescent="0.25"/>
  <cols>
    <col min="1" max="1" width="8.7109375" style="33" customWidth="1"/>
    <col min="2" max="2" width="13.5703125" style="33" customWidth="1"/>
    <col min="3" max="12" width="9.42578125" style="33" customWidth="1"/>
    <col min="13" max="13" width="10.7109375" style="33" customWidth="1"/>
    <col min="14" max="16384" width="9.140625" style="33"/>
  </cols>
  <sheetData>
    <row r="1" spans="1:12" x14ac:dyDescent="0.25">
      <c r="A1" s="7">
        <v>16</v>
      </c>
      <c r="B1" s="48" t="s">
        <v>12</v>
      </c>
      <c r="C1" s="32"/>
      <c r="D1" s="32"/>
      <c r="E1" s="32"/>
      <c r="F1" s="32"/>
      <c r="G1" s="32"/>
      <c r="H1" s="32"/>
      <c r="I1" s="32"/>
      <c r="J1" s="32"/>
      <c r="K1" s="356" t="s">
        <v>30</v>
      </c>
      <c r="L1" s="357"/>
    </row>
    <row r="2" spans="1:12" x14ac:dyDescent="0.25">
      <c r="A2" s="34"/>
      <c r="B2" s="30"/>
      <c r="C2" s="30"/>
      <c r="D2" s="30"/>
      <c r="E2" s="30"/>
      <c r="F2" s="30"/>
      <c r="G2" s="30"/>
      <c r="H2" s="30"/>
      <c r="I2" s="30"/>
      <c r="J2" s="30"/>
      <c r="K2" s="30"/>
      <c r="L2" s="35"/>
    </row>
    <row r="3" spans="1:12" x14ac:dyDescent="0.25">
      <c r="A3" s="8" t="s">
        <v>13</v>
      </c>
      <c r="B3" s="30" t="s">
        <v>174</v>
      </c>
      <c r="C3" s="30"/>
      <c r="D3" s="30"/>
      <c r="E3" s="30"/>
      <c r="F3" s="30"/>
      <c r="G3" s="30"/>
      <c r="H3" s="30"/>
      <c r="I3" s="30"/>
      <c r="J3" s="30"/>
      <c r="K3" s="30"/>
      <c r="L3" s="35"/>
    </row>
    <row r="4" spans="1:12" ht="15.75" thickBot="1" x14ac:dyDescent="0.3">
      <c r="A4" s="9">
        <f>INDEX('Point Grid'!B:B,MATCH($A$1,'Point Grid'!A:A,0))</f>
        <v>4.75</v>
      </c>
      <c r="B4" s="30" t="s">
        <v>175</v>
      </c>
      <c r="C4" s="30"/>
      <c r="D4" s="30"/>
      <c r="E4" s="30"/>
      <c r="F4" s="30"/>
      <c r="G4" s="30"/>
      <c r="H4" s="30"/>
      <c r="I4" s="30"/>
      <c r="J4" s="30"/>
      <c r="K4" s="30"/>
      <c r="L4" s="35"/>
    </row>
    <row r="5" spans="1:12" ht="15.75" thickBot="1" x14ac:dyDescent="0.3">
      <c r="A5" s="5"/>
      <c r="B5" s="30"/>
      <c r="C5" s="30"/>
      <c r="D5" s="30"/>
      <c r="E5" s="30"/>
      <c r="F5" s="30"/>
      <c r="G5" s="30"/>
      <c r="H5" s="30"/>
      <c r="I5" s="30"/>
      <c r="J5" s="30"/>
      <c r="K5" s="30"/>
      <c r="L5" s="35"/>
    </row>
    <row r="6" spans="1:12" x14ac:dyDescent="0.25">
      <c r="A6" s="34"/>
      <c r="B6" s="30"/>
      <c r="C6" s="30"/>
      <c r="D6" s="30"/>
      <c r="E6" s="30"/>
      <c r="F6" s="30"/>
      <c r="G6" s="30"/>
      <c r="H6" s="30"/>
      <c r="I6" s="30"/>
      <c r="J6" s="30"/>
      <c r="K6" s="30"/>
      <c r="L6" s="35"/>
    </row>
    <row r="7" spans="1:12" x14ac:dyDescent="0.25">
      <c r="A7" s="132"/>
      <c r="B7" s="42"/>
      <c r="C7" s="90" t="s">
        <v>176</v>
      </c>
      <c r="D7" s="61"/>
      <c r="E7" s="61"/>
      <c r="F7" s="61"/>
      <c r="G7" s="61"/>
      <c r="H7" s="61"/>
      <c r="I7" s="62">
        <v>2017</v>
      </c>
      <c r="J7" s="66">
        <v>2016</v>
      </c>
      <c r="K7" s="30"/>
      <c r="L7" s="35"/>
    </row>
    <row r="8" spans="1:12" x14ac:dyDescent="0.25">
      <c r="A8" s="132"/>
      <c r="B8" s="42"/>
      <c r="C8" s="89" t="s">
        <v>36</v>
      </c>
      <c r="D8" s="61"/>
      <c r="E8" s="61"/>
      <c r="F8" s="61"/>
      <c r="G8" s="61"/>
      <c r="H8" s="61"/>
      <c r="I8" s="62"/>
      <c r="J8" s="66"/>
      <c r="K8" s="30"/>
      <c r="L8" s="35"/>
    </row>
    <row r="9" spans="1:12" x14ac:dyDescent="0.25">
      <c r="A9" s="132"/>
      <c r="B9" s="42"/>
      <c r="C9" s="91" t="s">
        <v>37</v>
      </c>
      <c r="D9" s="63"/>
      <c r="E9" s="63"/>
      <c r="F9" s="63"/>
      <c r="G9" s="63"/>
      <c r="H9" s="63"/>
      <c r="I9" s="139" t="s">
        <v>177</v>
      </c>
      <c r="J9" s="140">
        <v>1200</v>
      </c>
      <c r="K9" s="358"/>
      <c r="L9" s="359"/>
    </row>
    <row r="10" spans="1:12" ht="15.75" x14ac:dyDescent="0.25">
      <c r="A10" s="132"/>
      <c r="B10" s="42"/>
      <c r="C10" s="91" t="s">
        <v>38</v>
      </c>
      <c r="D10" s="63"/>
      <c r="E10" s="63"/>
      <c r="F10" s="63"/>
      <c r="G10" s="63"/>
      <c r="H10" s="63"/>
      <c r="I10" s="141" t="s">
        <v>178</v>
      </c>
      <c r="J10" s="140">
        <v>1760</v>
      </c>
      <c r="K10" s="363"/>
      <c r="L10" s="364"/>
    </row>
    <row r="11" spans="1:12" x14ac:dyDescent="0.25">
      <c r="A11" s="132"/>
      <c r="B11" s="42"/>
      <c r="C11" s="89" t="s">
        <v>179</v>
      </c>
      <c r="D11" s="63"/>
      <c r="E11" s="63"/>
      <c r="F11" s="63"/>
      <c r="G11" s="63"/>
      <c r="H11" s="63"/>
      <c r="I11" s="139">
        <v>30000</v>
      </c>
      <c r="J11" s="140">
        <v>25000</v>
      </c>
      <c r="K11" s="360"/>
      <c r="L11" s="361"/>
    </row>
    <row r="12" spans="1:12" x14ac:dyDescent="0.25">
      <c r="A12" s="132"/>
      <c r="B12" s="42"/>
      <c r="C12" s="68"/>
      <c r="D12" s="59"/>
      <c r="E12" s="59"/>
      <c r="F12" s="59"/>
      <c r="G12" s="59"/>
      <c r="H12" s="59"/>
      <c r="I12" s="142"/>
      <c r="J12" s="142"/>
      <c r="K12" s="362"/>
      <c r="L12" s="361"/>
    </row>
    <row r="13" spans="1:12" x14ac:dyDescent="0.25">
      <c r="A13" s="132"/>
      <c r="B13" s="42"/>
      <c r="C13" s="90" t="s">
        <v>180</v>
      </c>
      <c r="D13" s="61"/>
      <c r="E13" s="61"/>
      <c r="F13" s="61"/>
      <c r="G13" s="61"/>
      <c r="H13" s="61"/>
      <c r="I13" s="143">
        <f>I7</f>
        <v>2017</v>
      </c>
      <c r="J13" s="144">
        <f>J7</f>
        <v>2016</v>
      </c>
      <c r="K13" s="360"/>
      <c r="L13" s="361"/>
    </row>
    <row r="14" spans="1:12" ht="15.75" x14ac:dyDescent="0.25">
      <c r="A14" s="132"/>
      <c r="B14" s="42"/>
      <c r="C14" s="89" t="s">
        <v>37</v>
      </c>
      <c r="D14" s="63"/>
      <c r="E14" s="63"/>
      <c r="F14" s="63"/>
      <c r="G14" s="63"/>
      <c r="H14" s="63"/>
      <c r="I14" s="141" t="s">
        <v>181</v>
      </c>
      <c r="J14" s="140">
        <v>3000</v>
      </c>
      <c r="K14" s="360"/>
      <c r="L14" s="361"/>
    </row>
    <row r="15" spans="1:12" ht="15.75" x14ac:dyDescent="0.25">
      <c r="A15" s="132"/>
      <c r="B15" s="42"/>
      <c r="C15" s="89" t="s">
        <v>38</v>
      </c>
      <c r="D15" s="63"/>
      <c r="E15" s="63"/>
      <c r="F15" s="63"/>
      <c r="G15" s="63"/>
      <c r="H15" s="63"/>
      <c r="I15" s="141" t="s">
        <v>182</v>
      </c>
      <c r="J15" s="140">
        <v>4477</v>
      </c>
      <c r="K15" s="360"/>
      <c r="L15" s="361"/>
    </row>
    <row r="16" spans="1:12" x14ac:dyDescent="0.25">
      <c r="A16" s="132"/>
      <c r="B16" s="42"/>
      <c r="C16" s="68"/>
      <c r="D16" s="59"/>
      <c r="E16" s="59"/>
      <c r="F16" s="59"/>
      <c r="G16" s="59"/>
      <c r="H16" s="59"/>
      <c r="I16" s="142"/>
      <c r="J16" s="142"/>
      <c r="K16" s="30"/>
      <c r="L16" s="35"/>
    </row>
    <row r="17" spans="1:12" x14ac:dyDescent="0.25">
      <c r="A17" s="132"/>
      <c r="B17" s="42"/>
      <c r="C17" s="90" t="s">
        <v>183</v>
      </c>
      <c r="D17" s="61"/>
      <c r="E17" s="61"/>
      <c r="F17" s="61"/>
      <c r="G17" s="61"/>
      <c r="H17" s="61"/>
      <c r="I17" s="143">
        <f t="shared" ref="I17:J17" si="0">I13</f>
        <v>2017</v>
      </c>
      <c r="J17" s="144">
        <f t="shared" si="0"/>
        <v>2016</v>
      </c>
      <c r="K17" s="30"/>
      <c r="L17" s="35"/>
    </row>
    <row r="18" spans="1:12" x14ac:dyDescent="0.25">
      <c r="A18" s="132"/>
      <c r="B18" s="42"/>
      <c r="C18" s="89" t="s">
        <v>184</v>
      </c>
      <c r="D18" s="63"/>
      <c r="E18" s="63"/>
      <c r="F18" s="63"/>
      <c r="G18" s="63"/>
      <c r="H18" s="63"/>
      <c r="I18" s="67">
        <v>16000</v>
      </c>
      <c r="J18" s="146">
        <v>15000</v>
      </c>
      <c r="K18" s="30"/>
      <c r="L18" s="35"/>
    </row>
    <row r="19" spans="1:12" x14ac:dyDescent="0.25">
      <c r="A19" s="132"/>
      <c r="B19" s="42"/>
      <c r="C19" s="89" t="s">
        <v>185</v>
      </c>
      <c r="D19" s="63"/>
      <c r="E19" s="63"/>
      <c r="F19" s="63"/>
      <c r="G19" s="63"/>
      <c r="H19" s="63"/>
      <c r="I19" s="67">
        <v>15800</v>
      </c>
      <c r="J19" s="146" t="s">
        <v>177</v>
      </c>
      <c r="K19" s="30"/>
      <c r="L19" s="35"/>
    </row>
    <row r="20" spans="1:12" ht="15.75" x14ac:dyDescent="0.25">
      <c r="A20" s="132"/>
      <c r="B20" s="42"/>
      <c r="C20" s="89" t="s">
        <v>186</v>
      </c>
      <c r="D20" s="147"/>
      <c r="E20" s="147"/>
      <c r="F20" s="147"/>
      <c r="G20" s="147"/>
      <c r="H20" s="63"/>
      <c r="I20" s="148" t="s">
        <v>187</v>
      </c>
      <c r="J20" s="146" t="s">
        <v>177</v>
      </c>
      <c r="K20" s="30"/>
      <c r="L20" s="35"/>
    </row>
    <row r="21" spans="1:12" ht="15.75" x14ac:dyDescent="0.25">
      <c r="A21" s="132"/>
      <c r="B21" s="42"/>
      <c r="C21" s="89" t="s">
        <v>188</v>
      </c>
      <c r="D21" s="147"/>
      <c r="E21" s="147"/>
      <c r="F21" s="147"/>
      <c r="G21" s="147"/>
      <c r="H21" s="63"/>
      <c r="I21" s="148" t="s">
        <v>189</v>
      </c>
      <c r="J21" s="146" t="s">
        <v>177</v>
      </c>
      <c r="K21" s="30"/>
      <c r="L21" s="35"/>
    </row>
    <row r="22" spans="1:12" ht="15.75" x14ac:dyDescent="0.25">
      <c r="A22" s="132"/>
      <c r="B22" s="42"/>
      <c r="C22" s="89" t="s">
        <v>190</v>
      </c>
      <c r="D22" s="147"/>
      <c r="E22" s="147"/>
      <c r="F22" s="147"/>
      <c r="G22" s="147"/>
      <c r="H22" s="63"/>
      <c r="I22" s="148" t="s">
        <v>191</v>
      </c>
      <c r="J22" s="146" t="s">
        <v>177</v>
      </c>
      <c r="K22" s="30"/>
      <c r="L22" s="35"/>
    </row>
    <row r="23" spans="1:12" x14ac:dyDescent="0.25">
      <c r="A23" s="132"/>
      <c r="B23" s="42"/>
      <c r="C23" s="89" t="s">
        <v>40</v>
      </c>
      <c r="D23" s="147"/>
      <c r="E23" s="147"/>
      <c r="F23" s="147"/>
      <c r="G23" s="147"/>
      <c r="H23" s="63"/>
      <c r="I23" s="67">
        <v>1800</v>
      </c>
      <c r="J23" s="146" t="s">
        <v>177</v>
      </c>
      <c r="K23" s="30"/>
      <c r="L23" s="35"/>
    </row>
    <row r="24" spans="1:12" x14ac:dyDescent="0.25">
      <c r="A24" s="34"/>
      <c r="B24" s="30"/>
      <c r="C24" s="30"/>
      <c r="D24" s="42"/>
      <c r="E24" s="30"/>
      <c r="F24" s="30"/>
      <c r="G24" s="30"/>
      <c r="H24" s="30"/>
      <c r="I24" s="30"/>
      <c r="J24" s="30"/>
      <c r="K24" s="30"/>
      <c r="L24" s="35"/>
    </row>
    <row r="25" spans="1:12" x14ac:dyDescent="0.25">
      <c r="A25" s="34"/>
      <c r="B25" s="30"/>
      <c r="C25" s="30"/>
      <c r="D25" s="42"/>
      <c r="E25" s="30"/>
      <c r="F25" s="30"/>
      <c r="G25" s="30"/>
      <c r="H25" s="30"/>
      <c r="I25" s="30"/>
      <c r="J25" s="30"/>
      <c r="K25" s="30"/>
      <c r="L25" s="35"/>
    </row>
    <row r="26" spans="1:12" x14ac:dyDescent="0.25">
      <c r="A26" s="34"/>
      <c r="B26" s="149" t="s">
        <v>192</v>
      </c>
      <c r="C26" s="150"/>
      <c r="D26" s="71"/>
      <c r="E26" s="71"/>
      <c r="F26" s="71"/>
      <c r="G26" s="71"/>
      <c r="H26" s="71"/>
      <c r="I26" s="151"/>
      <c r="J26" s="151"/>
      <c r="K26" s="152" t="s">
        <v>193</v>
      </c>
      <c r="L26" s="35"/>
    </row>
    <row r="27" spans="1:12" x14ac:dyDescent="0.25">
      <c r="A27" s="34"/>
      <c r="B27" s="153" t="s">
        <v>194</v>
      </c>
      <c r="C27" s="154"/>
      <c r="D27" s="72"/>
      <c r="E27" s="72"/>
      <c r="F27" s="72"/>
      <c r="G27" s="72"/>
      <c r="H27" s="72"/>
      <c r="I27" s="155">
        <v>2016</v>
      </c>
      <c r="J27" s="155">
        <v>2017</v>
      </c>
      <c r="K27" s="156" t="s">
        <v>195</v>
      </c>
      <c r="L27" s="35"/>
    </row>
    <row r="28" spans="1:12" x14ac:dyDescent="0.25">
      <c r="A28" s="34"/>
      <c r="B28" s="86">
        <v>2016</v>
      </c>
      <c r="C28" s="157" t="s">
        <v>196</v>
      </c>
      <c r="D28" s="147"/>
      <c r="E28" s="147"/>
      <c r="F28" s="147"/>
      <c r="G28" s="147"/>
      <c r="H28" s="63"/>
      <c r="I28" s="67">
        <v>1200</v>
      </c>
      <c r="J28" s="158"/>
      <c r="K28" s="159"/>
      <c r="L28" s="35"/>
    </row>
    <row r="29" spans="1:12" x14ac:dyDescent="0.25">
      <c r="A29" s="34"/>
      <c r="B29" s="86"/>
      <c r="C29" s="157" t="s">
        <v>197</v>
      </c>
      <c r="D29" s="147"/>
      <c r="E29" s="147"/>
      <c r="F29" s="147"/>
      <c r="G29" s="147"/>
      <c r="H29" s="63"/>
      <c r="I29" s="67">
        <v>1517</v>
      </c>
      <c r="J29" s="158"/>
      <c r="K29" s="159"/>
      <c r="L29" s="35"/>
    </row>
    <row r="30" spans="1:12" ht="15.75" x14ac:dyDescent="0.25">
      <c r="A30" s="34"/>
      <c r="B30" s="86">
        <v>2017</v>
      </c>
      <c r="C30" s="157" t="s">
        <v>198</v>
      </c>
      <c r="D30" s="147"/>
      <c r="E30" s="147"/>
      <c r="F30" s="147"/>
      <c r="G30" s="147"/>
      <c r="H30" s="63"/>
      <c r="I30" s="148" t="s">
        <v>199</v>
      </c>
      <c r="J30" s="158" t="s">
        <v>177</v>
      </c>
      <c r="K30" s="159" t="s">
        <v>177</v>
      </c>
      <c r="L30" s="35"/>
    </row>
    <row r="31" spans="1:12" x14ac:dyDescent="0.25">
      <c r="A31" s="34"/>
      <c r="B31" s="86"/>
      <c r="C31" s="157" t="s">
        <v>196</v>
      </c>
      <c r="D31" s="147"/>
      <c r="E31" s="147"/>
      <c r="F31" s="147"/>
      <c r="G31" s="147"/>
      <c r="H31" s="63"/>
      <c r="I31" s="67">
        <v>900</v>
      </c>
      <c r="J31" s="158" t="s">
        <v>177</v>
      </c>
      <c r="K31" s="159">
        <v>2100</v>
      </c>
      <c r="L31" s="35"/>
    </row>
    <row r="32" spans="1:12" ht="15.75" x14ac:dyDescent="0.25">
      <c r="A32" s="34"/>
      <c r="B32" s="86"/>
      <c r="C32" s="157" t="s">
        <v>197</v>
      </c>
      <c r="D32" s="147"/>
      <c r="E32" s="147"/>
      <c r="F32" s="147"/>
      <c r="G32" s="147"/>
      <c r="H32" s="63"/>
      <c r="I32" s="67">
        <v>1159</v>
      </c>
      <c r="J32" s="158" t="s">
        <v>177</v>
      </c>
      <c r="K32" s="160" t="s">
        <v>200</v>
      </c>
      <c r="L32" s="35"/>
    </row>
    <row r="33" spans="1:12" ht="15.75" x14ac:dyDescent="0.25">
      <c r="A33" s="34"/>
      <c r="B33" s="86"/>
      <c r="C33" s="157" t="s">
        <v>201</v>
      </c>
      <c r="D33" s="63"/>
      <c r="E33" s="63"/>
      <c r="F33" s="63"/>
      <c r="G33" s="63"/>
      <c r="H33" s="63"/>
      <c r="I33" s="148" t="s">
        <v>202</v>
      </c>
      <c r="J33" s="67"/>
      <c r="K33" s="146"/>
      <c r="L33" s="35"/>
    </row>
    <row r="34" spans="1:12" x14ac:dyDescent="0.25">
      <c r="A34" s="34"/>
      <c r="B34" s="86"/>
      <c r="C34" s="157" t="s">
        <v>203</v>
      </c>
      <c r="D34" s="63"/>
      <c r="E34" s="63"/>
      <c r="F34" s="63"/>
      <c r="G34" s="63"/>
      <c r="H34" s="63"/>
      <c r="I34" s="67" t="s">
        <v>177</v>
      </c>
      <c r="J34" s="67"/>
      <c r="K34" s="146"/>
      <c r="L34" s="35"/>
    </row>
    <row r="35" spans="1:12" ht="15.75" x14ac:dyDescent="0.25">
      <c r="A35" s="34"/>
      <c r="B35" s="86"/>
      <c r="C35" s="157" t="s">
        <v>204</v>
      </c>
      <c r="D35" s="63"/>
      <c r="E35" s="63"/>
      <c r="F35" s="63"/>
      <c r="G35" s="63"/>
      <c r="H35" s="63"/>
      <c r="I35" s="148" t="s">
        <v>205</v>
      </c>
      <c r="J35" s="67"/>
      <c r="K35" s="146"/>
      <c r="L35" s="35"/>
    </row>
    <row r="36" spans="1:12" x14ac:dyDescent="0.25">
      <c r="A36" s="34"/>
      <c r="B36" s="30"/>
      <c r="C36" s="30"/>
      <c r="D36" s="42"/>
      <c r="E36" s="30"/>
      <c r="F36" s="30"/>
      <c r="G36" s="30"/>
      <c r="H36" s="30"/>
      <c r="I36" s="30"/>
      <c r="J36" s="30"/>
      <c r="K36" s="30"/>
      <c r="L36" s="35"/>
    </row>
    <row r="37" spans="1:12" x14ac:dyDescent="0.25">
      <c r="A37" s="34"/>
      <c r="B37" s="30"/>
      <c r="C37" s="60" t="s">
        <v>206</v>
      </c>
      <c r="D37" s="118"/>
      <c r="E37" s="118"/>
      <c r="F37" s="118"/>
      <c r="G37" s="117"/>
      <c r="H37" s="129"/>
      <c r="I37" s="30"/>
      <c r="J37" s="30"/>
      <c r="K37" s="30"/>
      <c r="L37" s="35"/>
    </row>
    <row r="38" spans="1:12" x14ac:dyDescent="0.25">
      <c r="A38" s="34"/>
      <c r="B38" s="30"/>
      <c r="C38" s="60" t="s">
        <v>43</v>
      </c>
      <c r="D38" s="118"/>
      <c r="E38" s="118"/>
      <c r="F38" s="118"/>
      <c r="G38" s="117"/>
      <c r="H38" s="161">
        <v>0.2</v>
      </c>
      <c r="I38" s="30"/>
      <c r="J38" s="30"/>
      <c r="K38" s="30"/>
      <c r="L38" s="35"/>
    </row>
    <row r="39" spans="1:12" x14ac:dyDescent="0.25">
      <c r="A39" s="34"/>
      <c r="B39" s="30"/>
      <c r="C39" s="60" t="s">
        <v>44</v>
      </c>
      <c r="D39" s="118"/>
      <c r="E39" s="118"/>
      <c r="F39" s="118"/>
      <c r="G39" s="117"/>
      <c r="H39" s="161">
        <v>0.3</v>
      </c>
      <c r="I39" s="30"/>
      <c r="J39" s="30"/>
      <c r="K39" s="30"/>
      <c r="L39" s="35"/>
    </row>
    <row r="40" spans="1:12" x14ac:dyDescent="0.25">
      <c r="A40" s="34"/>
      <c r="B40" s="30"/>
      <c r="C40" s="60" t="s">
        <v>45</v>
      </c>
      <c r="D40" s="118"/>
      <c r="E40" s="118"/>
      <c r="F40" s="118"/>
      <c r="G40" s="117"/>
      <c r="H40" s="161">
        <v>0.5</v>
      </c>
      <c r="I40" s="30"/>
      <c r="J40" s="30"/>
      <c r="K40" s="30"/>
      <c r="L40" s="35"/>
    </row>
    <row r="41" spans="1:12" x14ac:dyDescent="0.25">
      <c r="A41" s="34"/>
      <c r="B41" s="30"/>
      <c r="C41" s="30"/>
      <c r="D41" s="42"/>
      <c r="E41" s="30"/>
      <c r="F41" s="30"/>
      <c r="G41" s="30"/>
      <c r="H41" s="30"/>
      <c r="I41" s="30"/>
      <c r="J41" s="30"/>
      <c r="K41" s="30"/>
      <c r="L41" s="35"/>
    </row>
    <row r="42" spans="1:12" x14ac:dyDescent="0.25">
      <c r="A42" s="34"/>
      <c r="B42" s="69" t="s">
        <v>207</v>
      </c>
      <c r="C42" s="162"/>
      <c r="D42" s="132"/>
      <c r="E42" s="132"/>
      <c r="F42" s="132"/>
      <c r="G42" s="69" t="s">
        <v>208</v>
      </c>
      <c r="H42" s="162"/>
      <c r="I42" s="132"/>
      <c r="J42" s="30"/>
      <c r="K42" s="30"/>
      <c r="L42" s="35"/>
    </row>
    <row r="43" spans="1:12" ht="45" x14ac:dyDescent="0.25">
      <c r="A43" s="34"/>
      <c r="B43" s="163" t="s">
        <v>209</v>
      </c>
      <c r="C43" s="164" t="s">
        <v>210</v>
      </c>
      <c r="D43" s="164"/>
      <c r="E43" s="132"/>
      <c r="F43" s="132"/>
      <c r="G43" s="163" t="s">
        <v>209</v>
      </c>
      <c r="H43" s="354" t="s">
        <v>210</v>
      </c>
      <c r="I43" s="354"/>
      <c r="J43" s="30"/>
      <c r="K43" s="30"/>
      <c r="L43" s="35"/>
    </row>
    <row r="44" spans="1:12" x14ac:dyDescent="0.25">
      <c r="A44" s="34"/>
      <c r="B44" s="163" t="s">
        <v>211</v>
      </c>
      <c r="C44" s="165">
        <v>12</v>
      </c>
      <c r="D44" s="166">
        <v>24</v>
      </c>
      <c r="E44" s="132"/>
      <c r="F44" s="132"/>
      <c r="G44" s="163" t="s">
        <v>211</v>
      </c>
      <c r="H44" s="165">
        <v>12</v>
      </c>
      <c r="I44" s="166">
        <v>24</v>
      </c>
      <c r="J44" s="30"/>
      <c r="K44" s="30"/>
      <c r="L44" s="35"/>
    </row>
    <row r="45" spans="1:12" x14ac:dyDescent="0.25">
      <c r="A45" s="34"/>
      <c r="B45" s="167">
        <v>2016</v>
      </c>
      <c r="C45" s="168">
        <v>1000</v>
      </c>
      <c r="D45" s="145">
        <v>3000</v>
      </c>
      <c r="E45" s="132"/>
      <c r="F45" s="132"/>
      <c r="G45" s="167">
        <v>2016</v>
      </c>
      <c r="H45" s="169" t="s">
        <v>177</v>
      </c>
      <c r="I45" s="145">
        <v>3000</v>
      </c>
      <c r="J45" s="30"/>
      <c r="K45" s="30"/>
      <c r="L45" s="35"/>
    </row>
    <row r="46" spans="1:12" x14ac:dyDescent="0.25">
      <c r="A46" s="34"/>
      <c r="B46" s="167">
        <v>2017</v>
      </c>
      <c r="C46" s="168">
        <v>1000</v>
      </c>
      <c r="D46" s="145"/>
      <c r="E46" s="132"/>
      <c r="F46" s="132"/>
      <c r="G46" s="167">
        <v>2017</v>
      </c>
      <c r="H46" s="168">
        <v>4000</v>
      </c>
      <c r="I46" s="145"/>
      <c r="J46" s="30"/>
      <c r="K46" s="30"/>
      <c r="L46" s="35"/>
    </row>
    <row r="47" spans="1:12" x14ac:dyDescent="0.25">
      <c r="A47" s="34"/>
      <c r="B47" s="162"/>
      <c r="C47" s="132"/>
      <c r="D47" s="132"/>
      <c r="E47" s="132"/>
      <c r="F47" s="132"/>
      <c r="G47" s="132"/>
      <c r="H47" s="132"/>
      <c r="I47" s="132"/>
      <c r="J47" s="30"/>
      <c r="K47" s="30"/>
      <c r="L47" s="35"/>
    </row>
    <row r="48" spans="1:12" ht="15.75" x14ac:dyDescent="0.25">
      <c r="A48" s="34"/>
      <c r="B48" s="178" t="s">
        <v>224</v>
      </c>
      <c r="C48" s="30"/>
      <c r="D48" s="42"/>
      <c r="E48" s="30"/>
      <c r="F48" s="30"/>
      <c r="G48" s="30"/>
      <c r="H48" s="30"/>
      <c r="I48" s="30"/>
      <c r="J48" s="30"/>
      <c r="K48" s="30"/>
      <c r="L48" s="35"/>
    </row>
    <row r="49" spans="1:12" ht="15.75" x14ac:dyDescent="0.25">
      <c r="A49" s="34"/>
      <c r="B49" s="177" t="s">
        <v>225</v>
      </c>
      <c r="C49" s="30"/>
      <c r="D49" s="42"/>
      <c r="E49" s="30"/>
      <c r="F49" s="30"/>
      <c r="G49" s="30"/>
      <c r="H49" s="30"/>
      <c r="I49" s="30"/>
      <c r="J49" s="30"/>
      <c r="K49" s="30"/>
      <c r="L49" s="35"/>
    </row>
    <row r="50" spans="1:12" ht="15.75" x14ac:dyDescent="0.25">
      <c r="A50" s="34"/>
      <c r="B50" s="178" t="s">
        <v>226</v>
      </c>
      <c r="C50" s="30"/>
      <c r="D50" s="42"/>
      <c r="E50" s="30"/>
      <c r="F50" s="30"/>
      <c r="G50" s="30"/>
      <c r="H50" s="30"/>
      <c r="I50" s="30"/>
      <c r="J50" s="30"/>
      <c r="K50" s="30"/>
      <c r="L50" s="35"/>
    </row>
    <row r="51" spans="1:12" ht="15.75" x14ac:dyDescent="0.25">
      <c r="A51" s="34"/>
      <c r="B51" s="178" t="s">
        <v>227</v>
      </c>
      <c r="C51" s="30"/>
      <c r="D51" s="42"/>
      <c r="E51" s="30"/>
      <c r="F51" s="30"/>
      <c r="G51" s="30"/>
      <c r="H51" s="30"/>
      <c r="I51" s="30"/>
      <c r="J51" s="30"/>
      <c r="K51" s="30"/>
      <c r="L51" s="35"/>
    </row>
    <row r="52" spans="1:12" ht="15.75" x14ac:dyDescent="0.25">
      <c r="A52" s="34"/>
      <c r="B52" s="178" t="s">
        <v>228</v>
      </c>
      <c r="C52" s="30"/>
      <c r="D52" s="42"/>
      <c r="E52" s="30"/>
      <c r="F52" s="30"/>
      <c r="G52" s="30"/>
      <c r="H52" s="30"/>
      <c r="I52" s="30"/>
      <c r="J52" s="30"/>
      <c r="K52" s="30"/>
      <c r="L52" s="35"/>
    </row>
    <row r="53" spans="1:12" x14ac:dyDescent="0.25">
      <c r="A53" s="34"/>
      <c r="B53" s="30"/>
      <c r="C53" s="30"/>
      <c r="D53" s="42"/>
      <c r="E53" s="30"/>
      <c r="F53" s="30"/>
      <c r="G53" s="30"/>
      <c r="H53" s="30"/>
      <c r="I53" s="30"/>
      <c r="J53" s="30"/>
      <c r="K53" s="30"/>
      <c r="L53" s="35"/>
    </row>
    <row r="54" spans="1:12" x14ac:dyDescent="0.25">
      <c r="A54" s="34"/>
      <c r="B54" s="68" t="s">
        <v>212</v>
      </c>
      <c r="C54" s="170"/>
      <c r="D54" s="93"/>
      <c r="E54" s="93"/>
      <c r="F54" s="93"/>
      <c r="G54" s="93"/>
      <c r="H54" s="132"/>
      <c r="I54" s="132"/>
      <c r="J54" s="132"/>
      <c r="K54" s="30"/>
      <c r="L54" s="35"/>
    </row>
    <row r="55" spans="1:12" x14ac:dyDescent="0.25">
      <c r="A55" s="34"/>
      <c r="B55" s="355" t="s">
        <v>213</v>
      </c>
      <c r="C55" s="355"/>
      <c r="D55" s="171" t="s">
        <v>214</v>
      </c>
      <c r="E55" s="171"/>
      <c r="F55" s="172"/>
      <c r="G55" s="173" t="s">
        <v>215</v>
      </c>
      <c r="H55" s="173" t="s">
        <v>216</v>
      </c>
      <c r="I55" s="173" t="s">
        <v>217</v>
      </c>
      <c r="J55" s="173" t="s">
        <v>218</v>
      </c>
      <c r="K55" s="30"/>
      <c r="L55" s="35"/>
    </row>
    <row r="56" spans="1:12" x14ac:dyDescent="0.25">
      <c r="A56" s="34"/>
      <c r="B56" s="353" t="s">
        <v>219</v>
      </c>
      <c r="C56" s="353"/>
      <c r="D56" s="174" t="s">
        <v>220</v>
      </c>
      <c r="E56" s="118"/>
      <c r="F56" s="129"/>
      <c r="G56" s="119">
        <v>2000</v>
      </c>
      <c r="H56" s="119">
        <v>1000</v>
      </c>
      <c r="I56" s="175">
        <v>0.8</v>
      </c>
      <c r="J56" s="120">
        <v>0.01</v>
      </c>
      <c r="K56" s="30"/>
      <c r="L56" s="35"/>
    </row>
    <row r="57" spans="1:12" x14ac:dyDescent="0.25">
      <c r="A57" s="34"/>
      <c r="B57" s="353" t="s">
        <v>221</v>
      </c>
      <c r="C57" s="353"/>
      <c r="D57" s="174" t="s">
        <v>220</v>
      </c>
      <c r="E57" s="118"/>
      <c r="F57" s="129"/>
      <c r="G57" s="119">
        <v>8000</v>
      </c>
      <c r="H57" s="119">
        <v>8000</v>
      </c>
      <c r="I57" s="175">
        <v>10</v>
      </c>
      <c r="J57" s="120">
        <v>0.02</v>
      </c>
      <c r="K57" s="30"/>
      <c r="L57" s="35"/>
    </row>
    <row r="58" spans="1:12" x14ac:dyDescent="0.25">
      <c r="A58" s="34"/>
      <c r="B58" s="353" t="s">
        <v>178</v>
      </c>
      <c r="C58" s="353"/>
      <c r="D58" s="174" t="s">
        <v>220</v>
      </c>
      <c r="E58" s="118"/>
      <c r="F58" s="129"/>
      <c r="G58" s="119">
        <v>15000</v>
      </c>
      <c r="H58" s="119">
        <v>17000</v>
      </c>
      <c r="I58" s="175">
        <v>3</v>
      </c>
      <c r="J58" s="120">
        <v>0.03</v>
      </c>
      <c r="K58" s="30"/>
      <c r="L58" s="35"/>
    </row>
    <row r="59" spans="1:12" x14ac:dyDescent="0.25">
      <c r="A59" s="34"/>
      <c r="B59" s="353" t="s">
        <v>222</v>
      </c>
      <c r="C59" s="353"/>
      <c r="D59" s="118"/>
      <c r="E59" s="118"/>
      <c r="F59" s="129"/>
      <c r="G59" s="119"/>
      <c r="H59" s="119">
        <v>5000</v>
      </c>
      <c r="I59" s="176"/>
      <c r="J59" s="120">
        <v>0.1</v>
      </c>
      <c r="K59" s="30"/>
      <c r="L59" s="35"/>
    </row>
    <row r="60" spans="1:12" x14ac:dyDescent="0.25">
      <c r="A60" s="34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5"/>
    </row>
    <row r="61" spans="1:12" x14ac:dyDescent="0.25">
      <c r="A61" s="34"/>
      <c r="B61" s="68" t="s">
        <v>223</v>
      </c>
      <c r="C61" s="30"/>
      <c r="D61" s="30"/>
      <c r="E61" s="30"/>
      <c r="F61" s="30"/>
      <c r="G61" s="30"/>
      <c r="H61" s="30"/>
      <c r="I61" s="30"/>
      <c r="J61" s="30"/>
      <c r="K61" s="30"/>
      <c r="L61" s="35"/>
    </row>
    <row r="62" spans="1:12" ht="15.75" thickBot="1" x14ac:dyDescent="0.3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8"/>
    </row>
  </sheetData>
  <mergeCells count="14">
    <mergeCell ref="K1:L1"/>
    <mergeCell ref="K9:L9"/>
    <mergeCell ref="K11:L11"/>
    <mergeCell ref="K12:L12"/>
    <mergeCell ref="K15:L15"/>
    <mergeCell ref="K10:L10"/>
    <mergeCell ref="K13:L13"/>
    <mergeCell ref="K14:L14"/>
    <mergeCell ref="B59:C59"/>
    <mergeCell ref="H43:I43"/>
    <mergeCell ref="B55:C55"/>
    <mergeCell ref="B56:C56"/>
    <mergeCell ref="B57:C57"/>
    <mergeCell ref="B58:C58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I20"/>
  <sheetViews>
    <sheetView workbookViewId="0"/>
  </sheetViews>
  <sheetFormatPr defaultColWidth="9.140625" defaultRowHeight="15" x14ac:dyDescent="0.25"/>
  <cols>
    <col min="1" max="1" width="8.7109375" style="33" customWidth="1"/>
    <col min="2" max="2" width="16.7109375" style="33" customWidth="1"/>
    <col min="3" max="9" width="9.42578125" style="33" customWidth="1"/>
    <col min="10" max="10" width="10.7109375" style="33" customWidth="1"/>
    <col min="11" max="16384" width="9.140625" style="33"/>
  </cols>
  <sheetData>
    <row r="1" spans="1:9" x14ac:dyDescent="0.25">
      <c r="A1" s="7">
        <v>17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2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x14ac:dyDescent="0.25">
      <c r="A3" s="8" t="s">
        <v>13</v>
      </c>
      <c r="B3" s="30"/>
      <c r="C3" s="30"/>
      <c r="D3" s="30"/>
      <c r="E3" s="30"/>
      <c r="F3" s="30"/>
      <c r="G3" s="30"/>
      <c r="H3" s="30"/>
      <c r="I3" s="35"/>
    </row>
    <row r="4" spans="1:9" x14ac:dyDescent="0.25">
      <c r="A4" s="9">
        <f>INDEX('Point Grid'!B:B,MATCH($A$1,'Point Grid'!A:A,0))</f>
        <v>2</v>
      </c>
      <c r="B4" s="30"/>
      <c r="C4" s="30"/>
      <c r="D4" s="30"/>
      <c r="E4" s="30"/>
      <c r="F4" s="30"/>
      <c r="G4" s="30"/>
      <c r="H4" s="30"/>
      <c r="I4" s="35"/>
    </row>
    <row r="5" spans="1:9" x14ac:dyDescent="0.25">
      <c r="A5" s="34"/>
      <c r="B5" s="30"/>
      <c r="C5" s="30"/>
      <c r="D5" s="30"/>
      <c r="E5" s="30"/>
      <c r="F5" s="30"/>
      <c r="G5" s="30"/>
      <c r="H5" s="30"/>
      <c r="I5" s="35"/>
    </row>
    <row r="6" spans="1:9" ht="15.75" x14ac:dyDescent="0.25">
      <c r="A6" s="39" t="s">
        <v>2</v>
      </c>
      <c r="B6" s="177" t="s">
        <v>229</v>
      </c>
      <c r="C6" s="47"/>
      <c r="D6" s="47"/>
      <c r="E6" s="47"/>
      <c r="F6" s="30"/>
      <c r="G6" s="30"/>
      <c r="H6" s="30"/>
      <c r="I6" s="35"/>
    </row>
    <row r="7" spans="1:9" ht="16.5" thickBot="1" x14ac:dyDescent="0.3">
      <c r="A7" s="9">
        <f>INDEX('Point Grid'!$C$8:$I$37,MATCH($A$1,'Point Grid'!$A$8:$A$37,0),MATCH(A6,'Point Grid'!$C$7:$I$7,0))</f>
        <v>0.5</v>
      </c>
      <c r="B7" s="177"/>
      <c r="C7" s="47"/>
      <c r="D7" s="47"/>
      <c r="E7" s="47"/>
      <c r="F7" s="30"/>
      <c r="G7" s="30"/>
      <c r="H7" s="30"/>
      <c r="I7" s="35"/>
    </row>
    <row r="8" spans="1:9" ht="15.75" thickBot="1" x14ac:dyDescent="0.3">
      <c r="A8" s="5"/>
      <c r="B8" s="42"/>
      <c r="C8" s="180"/>
      <c r="D8" s="180"/>
      <c r="E8" s="180"/>
      <c r="F8" s="180"/>
      <c r="G8" s="180"/>
      <c r="H8" s="30"/>
      <c r="I8" s="35"/>
    </row>
    <row r="9" spans="1:9" x14ac:dyDescent="0.25">
      <c r="A9" s="39"/>
      <c r="B9" s="42"/>
      <c r="C9" s="112"/>
      <c r="D9" s="181"/>
      <c r="E9" s="181"/>
      <c r="F9" s="181"/>
      <c r="G9" s="181"/>
      <c r="H9" s="30"/>
      <c r="I9" s="35"/>
    </row>
    <row r="10" spans="1:9" ht="15.75" x14ac:dyDescent="0.25">
      <c r="A10" s="39" t="s">
        <v>3</v>
      </c>
      <c r="B10" s="177" t="s">
        <v>230</v>
      </c>
      <c r="C10" s="112"/>
      <c r="D10" s="181"/>
      <c r="E10" s="181"/>
      <c r="F10" s="181"/>
      <c r="G10" s="181"/>
      <c r="H10" s="30"/>
      <c r="I10" s="35"/>
    </row>
    <row r="11" spans="1:9" ht="16.5" thickBot="1" x14ac:dyDescent="0.3">
      <c r="A11" s="9">
        <f>INDEX('Point Grid'!$C$8:$I$37,MATCH($A$1,'Point Grid'!$A$8:$A$37,0),MATCH(A10,'Point Grid'!$C$7:$I$7,0))</f>
        <v>0.75</v>
      </c>
      <c r="B11" s="177"/>
      <c r="C11" s="112"/>
      <c r="D11" s="181"/>
      <c r="E11" s="181"/>
      <c r="F11" s="181"/>
      <c r="G11" s="181"/>
      <c r="H11" s="30"/>
      <c r="I11" s="35"/>
    </row>
    <row r="12" spans="1:9" ht="15.75" thickBot="1" x14ac:dyDescent="0.3">
      <c r="A12" s="5"/>
      <c r="B12" s="42"/>
      <c r="C12" s="112"/>
      <c r="D12" s="181"/>
      <c r="E12" s="181"/>
      <c r="F12" s="181"/>
      <c r="G12" s="181"/>
      <c r="H12" s="30"/>
      <c r="I12" s="35"/>
    </row>
    <row r="13" spans="1:9" x14ac:dyDescent="0.25">
      <c r="A13" s="34"/>
      <c r="B13" s="42"/>
      <c r="C13" s="87"/>
      <c r="D13" s="87"/>
      <c r="E13" s="87"/>
      <c r="F13" s="30"/>
      <c r="G13" s="30"/>
      <c r="H13" s="30"/>
      <c r="I13" s="35"/>
    </row>
    <row r="14" spans="1:9" ht="15.75" x14ac:dyDescent="0.25">
      <c r="A14" s="39" t="s">
        <v>4</v>
      </c>
      <c r="B14" s="177" t="s">
        <v>231</v>
      </c>
      <c r="C14" s="179"/>
      <c r="D14" s="87"/>
      <c r="E14" s="87"/>
      <c r="F14" s="30"/>
      <c r="G14" s="30"/>
      <c r="H14" s="30"/>
      <c r="I14" s="35"/>
    </row>
    <row r="15" spans="1:9" ht="16.5" thickBot="1" x14ac:dyDescent="0.3">
      <c r="A15" s="9">
        <f>INDEX('Point Grid'!$C$8:$I$37,MATCH($A$1,'Point Grid'!$A$8:$A$37,0),MATCH(A14,'Point Grid'!$C$7:$I$7,0))</f>
        <v>0.75</v>
      </c>
      <c r="B15" s="177" t="s">
        <v>232</v>
      </c>
      <c r="C15" s="87"/>
      <c r="D15" s="87"/>
      <c r="E15" s="87"/>
      <c r="F15" s="30"/>
      <c r="G15" s="30"/>
      <c r="H15" s="30"/>
      <c r="I15" s="35"/>
    </row>
    <row r="16" spans="1:9" ht="15.75" thickBot="1" x14ac:dyDescent="0.3">
      <c r="A16" s="5"/>
      <c r="B16" s="182"/>
      <c r="C16" s="182"/>
      <c r="D16" s="182"/>
      <c r="E16" s="182"/>
      <c r="F16" s="30"/>
      <c r="G16" s="30"/>
      <c r="H16" s="30"/>
      <c r="I16" s="35"/>
    </row>
    <row r="17" spans="1:9" x14ac:dyDescent="0.25">
      <c r="A17" s="34"/>
      <c r="B17" s="183"/>
      <c r="C17" s="183"/>
      <c r="D17" s="184"/>
      <c r="E17" s="184"/>
      <c r="F17" s="30"/>
      <c r="G17" s="30"/>
      <c r="H17" s="30"/>
      <c r="I17" s="35"/>
    </row>
    <row r="18" spans="1:9" x14ac:dyDescent="0.25">
      <c r="A18" s="34"/>
      <c r="B18" s="183"/>
      <c r="C18" s="183"/>
      <c r="D18" s="184"/>
      <c r="E18" s="184"/>
      <c r="F18" s="30"/>
      <c r="G18" s="30"/>
      <c r="H18" s="30"/>
      <c r="I18" s="35"/>
    </row>
    <row r="19" spans="1:9" x14ac:dyDescent="0.25">
      <c r="A19" s="34"/>
      <c r="B19" s="30"/>
      <c r="C19" s="30"/>
      <c r="D19" s="30"/>
      <c r="E19" s="30"/>
      <c r="F19" s="30"/>
      <c r="G19" s="30"/>
      <c r="H19" s="30"/>
      <c r="I19" s="35"/>
    </row>
    <row r="20" spans="1:9" ht="15.75" thickBot="1" x14ac:dyDescent="0.3">
      <c r="A20" s="36"/>
      <c r="B20" s="37"/>
      <c r="C20" s="37"/>
      <c r="D20" s="37"/>
      <c r="E20" s="37"/>
      <c r="F20" s="37"/>
      <c r="G20" s="37"/>
      <c r="H20" s="37"/>
      <c r="I20" s="38"/>
    </row>
  </sheetData>
  <mergeCells count="1">
    <mergeCell ref="H1:I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I35"/>
  <sheetViews>
    <sheetView workbookViewId="0"/>
  </sheetViews>
  <sheetFormatPr defaultColWidth="9.140625" defaultRowHeight="15" x14ac:dyDescent="0.25"/>
  <cols>
    <col min="1" max="1" width="8.7109375" style="33" customWidth="1"/>
    <col min="2" max="2" width="16.7109375" style="33" customWidth="1"/>
    <col min="3" max="4" width="9.42578125" style="33" customWidth="1"/>
    <col min="5" max="5" width="14.140625" style="33" customWidth="1"/>
    <col min="6" max="9" width="9.42578125" style="33" customWidth="1"/>
    <col min="10" max="10" width="10.7109375" style="33" customWidth="1"/>
    <col min="11" max="16384" width="9.140625" style="33"/>
  </cols>
  <sheetData>
    <row r="1" spans="1:9" x14ac:dyDescent="0.25">
      <c r="A1" s="7">
        <v>18</v>
      </c>
      <c r="B1" s="48" t="s">
        <v>12</v>
      </c>
      <c r="C1" s="32"/>
      <c r="D1" s="32"/>
      <c r="E1" s="32"/>
      <c r="F1" s="32"/>
      <c r="G1" s="32"/>
      <c r="H1" s="365" t="s">
        <v>30</v>
      </c>
      <c r="I1" s="366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ht="15.75" x14ac:dyDescent="0.25">
      <c r="A3" s="8" t="s">
        <v>13</v>
      </c>
      <c r="B3" s="177" t="s">
        <v>233</v>
      </c>
      <c r="C3" s="189"/>
      <c r="D3" s="30"/>
      <c r="E3" s="30"/>
      <c r="F3" s="30"/>
      <c r="G3" s="30"/>
      <c r="H3" s="30"/>
      <c r="I3" s="35"/>
    </row>
    <row r="4" spans="1:9" ht="15.75" x14ac:dyDescent="0.25">
      <c r="A4" s="9">
        <f>INDEX('Point Grid'!B:B,MATCH($A$1,'Point Grid'!A:A,0))</f>
        <v>2.75</v>
      </c>
      <c r="B4" s="177" t="s">
        <v>234</v>
      </c>
      <c r="C4" s="189"/>
      <c r="D4" s="30"/>
      <c r="E4" s="30"/>
      <c r="F4" s="30"/>
      <c r="G4" s="30"/>
      <c r="H4" s="30"/>
      <c r="I4" s="35"/>
    </row>
    <row r="5" spans="1:9" ht="15.75" x14ac:dyDescent="0.25">
      <c r="A5" s="42"/>
      <c r="B5" s="177"/>
      <c r="C5" s="189"/>
      <c r="D5" s="30"/>
      <c r="E5" s="30"/>
      <c r="F5" s="30"/>
      <c r="G5" s="30"/>
      <c r="H5" s="30"/>
      <c r="I5" s="35"/>
    </row>
    <row r="6" spans="1:9" ht="15.75" x14ac:dyDescent="0.25">
      <c r="A6" s="34"/>
      <c r="B6" s="190" t="s">
        <v>235</v>
      </c>
      <c r="C6" s="88"/>
      <c r="D6" s="88"/>
      <c r="E6" s="191">
        <v>43101</v>
      </c>
      <c r="F6" s="30"/>
      <c r="G6" s="30"/>
      <c r="H6" s="30"/>
      <c r="I6" s="35"/>
    </row>
    <row r="7" spans="1:9" ht="15.75" x14ac:dyDescent="0.25">
      <c r="A7" s="34"/>
      <c r="B7" s="190" t="s">
        <v>236</v>
      </c>
      <c r="C7" s="88"/>
      <c r="D7" s="88"/>
      <c r="E7" s="192">
        <v>20000000</v>
      </c>
      <c r="F7" s="69"/>
      <c r="G7" s="69"/>
      <c r="H7" s="69"/>
      <c r="I7" s="73"/>
    </row>
    <row r="8" spans="1:9" ht="15.75" x14ac:dyDescent="0.25">
      <c r="A8" s="34"/>
      <c r="B8" s="190" t="s">
        <v>237</v>
      </c>
      <c r="C8" s="88"/>
      <c r="D8" s="88"/>
      <c r="E8" s="193" t="s">
        <v>238</v>
      </c>
      <c r="F8" s="69"/>
      <c r="G8" s="69"/>
      <c r="H8" s="69"/>
      <c r="I8" s="73"/>
    </row>
    <row r="9" spans="1:9" ht="15.75" x14ac:dyDescent="0.25">
      <c r="A9" s="34"/>
      <c r="B9" s="190" t="s">
        <v>239</v>
      </c>
      <c r="C9" s="88"/>
      <c r="D9" s="88"/>
      <c r="E9" s="194">
        <v>2800000</v>
      </c>
      <c r="F9" s="69"/>
      <c r="G9" s="69"/>
      <c r="H9" s="185"/>
      <c r="I9" s="74"/>
    </row>
    <row r="10" spans="1:9" ht="15.75" x14ac:dyDescent="0.25">
      <c r="A10" s="34"/>
      <c r="B10" s="190" t="s">
        <v>240</v>
      </c>
      <c r="C10" s="88"/>
      <c r="D10" s="88"/>
      <c r="E10" s="194">
        <v>1000000</v>
      </c>
      <c r="F10" s="69"/>
      <c r="G10" s="69"/>
      <c r="H10" s="185"/>
      <c r="I10" s="74"/>
    </row>
    <row r="11" spans="1:9" ht="15.75" x14ac:dyDescent="0.25">
      <c r="A11" s="34"/>
      <c r="B11" s="190" t="s">
        <v>241</v>
      </c>
      <c r="C11" s="88"/>
      <c r="D11" s="88"/>
      <c r="E11" s="194">
        <v>10000000</v>
      </c>
      <c r="F11" s="69"/>
      <c r="G11" s="69"/>
      <c r="H11" s="185"/>
      <c r="I11" s="74"/>
    </row>
    <row r="12" spans="1:9" ht="15.75" x14ac:dyDescent="0.25">
      <c r="A12" s="34"/>
      <c r="B12" s="190" t="s">
        <v>242</v>
      </c>
      <c r="C12" s="88"/>
      <c r="D12" s="88"/>
      <c r="E12" s="193" t="s">
        <v>243</v>
      </c>
      <c r="F12" s="69"/>
      <c r="G12" s="69"/>
      <c r="H12" s="185"/>
      <c r="I12" s="74"/>
    </row>
    <row r="13" spans="1:9" ht="15.75" x14ac:dyDescent="0.25">
      <c r="A13" s="34"/>
      <c r="B13" s="190" t="s">
        <v>244</v>
      </c>
      <c r="C13" s="88"/>
      <c r="D13" s="88"/>
      <c r="E13" s="193" t="s">
        <v>245</v>
      </c>
      <c r="F13" s="69"/>
      <c r="G13" s="69"/>
      <c r="H13" s="185"/>
      <c r="I13" s="74"/>
    </row>
    <row r="14" spans="1:9" ht="15.75" x14ac:dyDescent="0.25">
      <c r="A14" s="34"/>
      <c r="B14" s="190" t="s">
        <v>246</v>
      </c>
      <c r="C14" s="88"/>
      <c r="D14" s="88"/>
      <c r="E14" s="193" t="s">
        <v>247</v>
      </c>
      <c r="F14" s="69"/>
      <c r="G14" s="69"/>
      <c r="H14" s="185"/>
      <c r="I14" s="74"/>
    </row>
    <row r="15" spans="1:9" x14ac:dyDescent="0.25">
      <c r="A15" s="34"/>
      <c r="B15" s="42"/>
      <c r="C15" s="42"/>
      <c r="D15" s="42"/>
      <c r="E15" s="42"/>
      <c r="F15" s="42"/>
      <c r="G15" s="42"/>
      <c r="H15" s="69"/>
      <c r="I15" s="73"/>
    </row>
    <row r="16" spans="1:9" ht="15.75" x14ac:dyDescent="0.25">
      <c r="A16" s="34"/>
      <c r="B16" s="178" t="s">
        <v>253</v>
      </c>
      <c r="C16" s="189"/>
      <c r="D16" s="69"/>
      <c r="E16" s="69"/>
      <c r="F16" s="69"/>
      <c r="G16" s="69"/>
      <c r="H16" s="185"/>
      <c r="I16" s="74"/>
    </row>
    <row r="17" spans="1:9" ht="15.75" x14ac:dyDescent="0.25">
      <c r="A17" s="34"/>
      <c r="B17" s="178" t="s">
        <v>252</v>
      </c>
      <c r="C17" s="189"/>
      <c r="D17" s="69"/>
      <c r="E17" s="69"/>
      <c r="F17" s="69"/>
      <c r="G17" s="69"/>
      <c r="H17" s="185"/>
      <c r="I17" s="74"/>
    </row>
    <row r="18" spans="1:9" ht="15.75" x14ac:dyDescent="0.25">
      <c r="A18" s="34"/>
      <c r="B18" s="178" t="s">
        <v>254</v>
      </c>
      <c r="C18" s="189"/>
      <c r="D18" s="69"/>
      <c r="E18" s="69"/>
      <c r="F18" s="69"/>
      <c r="G18" s="69"/>
      <c r="H18" s="185"/>
      <c r="I18" s="74"/>
    </row>
    <row r="19" spans="1:9" ht="15.75" x14ac:dyDescent="0.25">
      <c r="A19" s="34"/>
      <c r="B19" s="178" t="s">
        <v>256</v>
      </c>
      <c r="C19" s="189"/>
      <c r="D19" s="69"/>
      <c r="E19" s="69"/>
      <c r="F19" s="69"/>
      <c r="G19" s="69"/>
      <c r="H19" s="185"/>
      <c r="I19" s="74"/>
    </row>
    <row r="20" spans="1:9" ht="15.75" x14ac:dyDescent="0.25">
      <c r="A20" s="34"/>
      <c r="B20" s="178" t="s">
        <v>257</v>
      </c>
      <c r="C20" s="189"/>
      <c r="D20" s="69"/>
      <c r="E20" s="69"/>
      <c r="F20" s="69"/>
      <c r="G20" s="69"/>
      <c r="H20" s="185"/>
      <c r="I20" s="74"/>
    </row>
    <row r="21" spans="1:9" ht="15.75" x14ac:dyDescent="0.25">
      <c r="A21" s="34"/>
      <c r="B21" s="178" t="s">
        <v>255</v>
      </c>
      <c r="C21" s="189"/>
      <c r="D21" s="69"/>
      <c r="E21" s="69"/>
      <c r="F21" s="69"/>
      <c r="G21" s="69"/>
      <c r="H21" s="185"/>
      <c r="I21" s="74"/>
    </row>
    <row r="22" spans="1:9" ht="15.75" x14ac:dyDescent="0.25">
      <c r="A22" s="34"/>
      <c r="B22" s="177" t="s">
        <v>258</v>
      </c>
      <c r="C22" s="189"/>
      <c r="D22" s="69"/>
      <c r="E22" s="69"/>
      <c r="F22" s="69"/>
      <c r="G22" s="69"/>
      <c r="H22" s="185"/>
      <c r="I22" s="74"/>
    </row>
    <row r="23" spans="1:9" ht="15.75" x14ac:dyDescent="0.25">
      <c r="A23" s="34"/>
      <c r="B23" s="177"/>
      <c r="C23" s="189"/>
      <c r="D23" s="69"/>
      <c r="E23" s="69"/>
      <c r="F23" s="69"/>
      <c r="G23" s="69"/>
      <c r="H23" s="185"/>
      <c r="I23" s="74"/>
    </row>
    <row r="24" spans="1:9" ht="15.75" x14ac:dyDescent="0.25">
      <c r="A24" s="39" t="s">
        <v>2</v>
      </c>
      <c r="B24" s="177" t="s">
        <v>248</v>
      </c>
      <c r="C24" s="189"/>
      <c r="D24" s="69"/>
      <c r="E24" s="69"/>
      <c r="F24" s="69"/>
      <c r="G24" s="69"/>
      <c r="H24" s="185"/>
      <c r="I24" s="74"/>
    </row>
    <row r="25" spans="1:9" ht="16.5" thickBot="1" x14ac:dyDescent="0.3">
      <c r="A25" s="9">
        <f>INDEX('Point Grid'!$C$8:$I$37,MATCH($A$1,'Point Grid'!$A$8:$A$37,0),MATCH(A24,'Point Grid'!$C$7:$I$7,0))</f>
        <v>1</v>
      </c>
      <c r="B25" s="177"/>
      <c r="C25" s="189"/>
      <c r="D25" s="69"/>
      <c r="E25" s="69"/>
      <c r="F25" s="69"/>
      <c r="G25" s="69"/>
      <c r="H25" s="187"/>
      <c r="I25" s="74"/>
    </row>
    <row r="26" spans="1:9" ht="16.5" thickBot="1" x14ac:dyDescent="0.3">
      <c r="A26" s="5"/>
      <c r="B26" s="42"/>
      <c r="C26" s="189"/>
      <c r="D26" s="187"/>
      <c r="E26" s="187"/>
      <c r="F26" s="187"/>
      <c r="G26" s="187"/>
      <c r="H26" s="187"/>
      <c r="I26" s="74"/>
    </row>
    <row r="27" spans="1:9" ht="15.75" x14ac:dyDescent="0.25">
      <c r="A27" s="34"/>
      <c r="B27" s="42"/>
      <c r="C27" s="189"/>
      <c r="D27" s="187"/>
      <c r="E27" s="187"/>
      <c r="F27" s="187"/>
      <c r="G27" s="187"/>
      <c r="H27" s="187"/>
      <c r="I27" s="74"/>
    </row>
    <row r="28" spans="1:9" ht="15.75" x14ac:dyDescent="0.25">
      <c r="A28" s="39" t="s">
        <v>3</v>
      </c>
      <c r="B28" s="177" t="s">
        <v>249</v>
      </c>
      <c r="C28" s="189"/>
      <c r="D28" s="187"/>
      <c r="E28" s="187"/>
      <c r="F28" s="187"/>
      <c r="G28" s="187"/>
      <c r="H28" s="187"/>
      <c r="I28" s="74"/>
    </row>
    <row r="29" spans="1:9" ht="16.5" thickBot="1" x14ac:dyDescent="0.3">
      <c r="A29" s="9">
        <f>INDEX('Point Grid'!$C$8:$I$37,MATCH($A$1,'Point Grid'!$A$8:$A$37,0),MATCH(A28,'Point Grid'!$C$7:$I$7,0))</f>
        <v>0.5</v>
      </c>
      <c r="B29" s="42"/>
      <c r="C29" s="189"/>
      <c r="D29" s="187"/>
      <c r="E29" s="187"/>
      <c r="F29" s="187"/>
      <c r="G29" s="187"/>
      <c r="H29" s="185"/>
      <c r="I29" s="74"/>
    </row>
    <row r="30" spans="1:9" ht="15.75" thickBot="1" x14ac:dyDescent="0.3">
      <c r="A30" s="5"/>
      <c r="B30" s="42"/>
      <c r="C30" s="42"/>
      <c r="D30" s="42"/>
      <c r="E30" s="42"/>
      <c r="F30" s="42"/>
      <c r="G30" s="42"/>
      <c r="H30" s="185"/>
      <c r="I30" s="74"/>
    </row>
    <row r="31" spans="1:9" x14ac:dyDescent="0.25">
      <c r="A31" s="47"/>
      <c r="B31" s="42"/>
      <c r="C31" s="186"/>
      <c r="D31" s="69"/>
      <c r="E31" s="185"/>
      <c r="F31" s="185"/>
      <c r="G31" s="185"/>
      <c r="H31" s="185"/>
      <c r="I31" s="74"/>
    </row>
    <row r="32" spans="1:9" ht="15.75" x14ac:dyDescent="0.25">
      <c r="A32" s="39" t="s">
        <v>4</v>
      </c>
      <c r="B32" s="177" t="s">
        <v>250</v>
      </c>
      <c r="C32" s="188"/>
      <c r="D32" s="187"/>
      <c r="E32" s="187"/>
      <c r="F32" s="187"/>
      <c r="G32" s="187"/>
      <c r="H32" s="187"/>
      <c r="I32" s="75"/>
    </row>
    <row r="33" spans="1:9" ht="16.5" thickBot="1" x14ac:dyDescent="0.3">
      <c r="A33" s="9">
        <f>INDEX('Point Grid'!$C$8:$I$37,MATCH($A$1,'Point Grid'!$A$8:$A$37,0),MATCH(A32,'Point Grid'!$C$7:$I$7,0))</f>
        <v>1.25</v>
      </c>
      <c r="B33" s="177" t="s">
        <v>251</v>
      </c>
      <c r="C33" s="188"/>
      <c r="D33" s="187"/>
      <c r="E33" s="187"/>
      <c r="F33" s="187"/>
      <c r="G33" s="187"/>
      <c r="H33" s="187"/>
      <c r="I33" s="75"/>
    </row>
    <row r="34" spans="1:9" ht="15.75" thickBot="1" x14ac:dyDescent="0.3">
      <c r="A34" s="5"/>
      <c r="B34" s="42"/>
      <c r="C34" s="188"/>
      <c r="D34" s="187"/>
      <c r="E34" s="187"/>
      <c r="F34" s="187"/>
      <c r="G34" s="187"/>
      <c r="H34" s="187"/>
      <c r="I34" s="75"/>
    </row>
    <row r="35" spans="1:9" ht="15.75" thickBot="1" x14ac:dyDescent="0.3">
      <c r="A35" s="43"/>
      <c r="B35" s="43"/>
      <c r="C35" s="43"/>
      <c r="D35" s="43"/>
      <c r="E35" s="43"/>
      <c r="F35" s="43"/>
      <c r="G35" s="43"/>
      <c r="H35" s="43"/>
      <c r="I35" s="77"/>
    </row>
  </sheetData>
  <mergeCells count="1">
    <mergeCell ref="H1:I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  <ignoredErrors>
    <ignoredError sqref="E8:E14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I20"/>
  <sheetViews>
    <sheetView workbookViewId="0"/>
  </sheetViews>
  <sheetFormatPr defaultColWidth="9.140625" defaultRowHeight="15" x14ac:dyDescent="0.25"/>
  <cols>
    <col min="1" max="1" width="8.7109375" style="33" customWidth="1"/>
    <col min="2" max="2" width="16.7109375" style="33" customWidth="1"/>
    <col min="3" max="3" width="9.42578125" style="33" customWidth="1"/>
    <col min="4" max="4" width="15.7109375" style="33" bestFit="1" customWidth="1"/>
    <col min="5" max="5" width="16.5703125" style="33" bestFit="1" customWidth="1"/>
    <col min="6" max="8" width="11.42578125" style="33" customWidth="1"/>
    <col min="9" max="9" width="9.42578125" style="33" customWidth="1"/>
    <col min="10" max="10" width="10.7109375" style="33" customWidth="1"/>
    <col min="11" max="16384" width="9.140625" style="33"/>
  </cols>
  <sheetData>
    <row r="1" spans="1:9" x14ac:dyDescent="0.25">
      <c r="A1" s="7">
        <v>19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2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ht="15.75" x14ac:dyDescent="0.25">
      <c r="A3" s="8" t="s">
        <v>13</v>
      </c>
      <c r="B3" s="177" t="s">
        <v>259</v>
      </c>
      <c r="C3" s="189"/>
      <c r="D3" s="189"/>
      <c r="E3" s="189"/>
      <c r="F3" s="189"/>
      <c r="G3" s="30"/>
      <c r="H3" s="30"/>
      <c r="I3" s="35"/>
    </row>
    <row r="4" spans="1:9" ht="15.75" x14ac:dyDescent="0.25">
      <c r="A4" s="9">
        <f>INDEX('Point Grid'!B:B,MATCH($A$1,'Point Grid'!A:A,0))</f>
        <v>3</v>
      </c>
      <c r="B4" s="177" t="s">
        <v>260</v>
      </c>
      <c r="C4" s="189"/>
      <c r="D4" s="189"/>
      <c r="E4" s="189"/>
      <c r="F4" s="189"/>
      <c r="G4" s="30"/>
      <c r="H4" s="30"/>
      <c r="I4" s="35"/>
    </row>
    <row r="5" spans="1:9" ht="15.75" x14ac:dyDescent="0.25">
      <c r="A5" s="207"/>
      <c r="B5" s="42"/>
      <c r="C5" s="42"/>
      <c r="D5" s="42"/>
      <c r="E5" s="42"/>
      <c r="F5" s="189"/>
      <c r="G5" s="30"/>
      <c r="H5" s="30"/>
      <c r="I5" s="35"/>
    </row>
    <row r="6" spans="1:9" ht="15.75" x14ac:dyDescent="0.25">
      <c r="A6" s="34"/>
      <c r="B6" s="208" t="s">
        <v>269</v>
      </c>
      <c r="C6" s="209"/>
      <c r="D6" s="210" t="s">
        <v>270</v>
      </c>
      <c r="E6" s="211" t="s">
        <v>271</v>
      </c>
      <c r="F6" s="189"/>
      <c r="G6" s="30"/>
      <c r="H6" s="30"/>
      <c r="I6" s="35"/>
    </row>
    <row r="7" spans="1:9" ht="15.75" x14ac:dyDescent="0.25">
      <c r="A7" s="34"/>
      <c r="B7" s="199" t="s">
        <v>261</v>
      </c>
      <c r="C7" s="197"/>
      <c r="D7" s="195">
        <v>50</v>
      </c>
      <c r="E7" s="200">
        <v>200</v>
      </c>
      <c r="F7" s="189"/>
      <c r="G7" s="30"/>
      <c r="H7" s="30"/>
      <c r="I7" s="35"/>
    </row>
    <row r="8" spans="1:9" ht="15.75" x14ac:dyDescent="0.25">
      <c r="A8" s="34"/>
      <c r="B8" s="201" t="s">
        <v>262</v>
      </c>
      <c r="C8" s="198"/>
      <c r="D8" s="196">
        <v>150</v>
      </c>
      <c r="E8" s="202">
        <v>400</v>
      </c>
      <c r="F8" s="189"/>
      <c r="G8" s="30"/>
      <c r="H8" s="47"/>
      <c r="I8" s="35"/>
    </row>
    <row r="9" spans="1:9" ht="15.75" x14ac:dyDescent="0.25">
      <c r="A9" s="34"/>
      <c r="B9" s="203" t="s">
        <v>263</v>
      </c>
      <c r="C9" s="204"/>
      <c r="D9" s="205">
        <v>600</v>
      </c>
      <c r="E9" s="206">
        <v>800</v>
      </c>
      <c r="F9" s="189"/>
      <c r="G9" s="30"/>
      <c r="H9" s="78"/>
      <c r="I9" s="35"/>
    </row>
    <row r="10" spans="1:9" ht="15.75" x14ac:dyDescent="0.25">
      <c r="A10" s="34"/>
      <c r="B10" s="177"/>
      <c r="C10" s="189"/>
      <c r="D10" s="189"/>
      <c r="E10" s="189"/>
      <c r="F10" s="189"/>
      <c r="G10" s="30"/>
      <c r="H10" s="78"/>
      <c r="I10" s="35"/>
    </row>
    <row r="11" spans="1:9" ht="15.75" x14ac:dyDescent="0.25">
      <c r="A11" s="39" t="s">
        <v>2</v>
      </c>
      <c r="B11" s="177" t="s">
        <v>264</v>
      </c>
      <c r="C11" s="189"/>
      <c r="D11" s="189"/>
      <c r="E11" s="189"/>
      <c r="F11" s="189"/>
      <c r="G11" s="30"/>
      <c r="H11" s="78"/>
      <c r="I11" s="35"/>
    </row>
    <row r="12" spans="1:9" ht="16.5" thickBot="1" x14ac:dyDescent="0.3">
      <c r="A12" s="9">
        <f>INDEX('Point Grid'!$C$8:$I$37,MATCH($A$1,'Point Grid'!$A$8:$A$37,0),MATCH(A11,'Point Grid'!$C$7:$I$7,0))</f>
        <v>1</v>
      </c>
      <c r="B12" s="177" t="s">
        <v>265</v>
      </c>
      <c r="C12" s="189"/>
      <c r="D12" s="189"/>
      <c r="E12" s="189"/>
      <c r="F12" s="189"/>
      <c r="G12" s="30"/>
      <c r="H12" s="78"/>
      <c r="I12" s="35"/>
    </row>
    <row r="13" spans="1:9" ht="16.5" thickBot="1" x14ac:dyDescent="0.3">
      <c r="A13" s="5"/>
      <c r="B13" s="177"/>
      <c r="C13" s="189"/>
      <c r="D13" s="189"/>
      <c r="E13" s="189"/>
      <c r="F13" s="189"/>
      <c r="G13" s="30"/>
      <c r="H13" s="78"/>
      <c r="I13" s="35"/>
    </row>
    <row r="14" spans="1:9" ht="15.75" x14ac:dyDescent="0.25">
      <c r="A14" s="34"/>
      <c r="B14" s="207"/>
      <c r="C14" s="189"/>
      <c r="D14" s="189"/>
      <c r="E14" s="189"/>
      <c r="F14" s="189"/>
      <c r="G14" s="30"/>
      <c r="H14" s="78"/>
      <c r="I14" s="35"/>
    </row>
    <row r="15" spans="1:9" ht="15.75" x14ac:dyDescent="0.25">
      <c r="A15" s="39" t="s">
        <v>3</v>
      </c>
      <c r="B15" s="177" t="s">
        <v>266</v>
      </c>
      <c r="C15" s="189"/>
      <c r="D15" s="189"/>
      <c r="E15" s="189"/>
      <c r="F15" s="189"/>
      <c r="G15" s="30"/>
      <c r="H15" s="78"/>
      <c r="I15" s="35"/>
    </row>
    <row r="16" spans="1:9" ht="16.5" thickBot="1" x14ac:dyDescent="0.3">
      <c r="A16" s="9">
        <f>INDEX('Point Grid'!$C$8:$I$37,MATCH($A$1,'Point Grid'!$A$8:$A$37,0),MATCH(A15,'Point Grid'!$C$7:$I$7,0))</f>
        <v>2</v>
      </c>
      <c r="B16" s="177" t="s">
        <v>267</v>
      </c>
      <c r="C16" s="30"/>
      <c r="D16" s="30"/>
      <c r="E16" s="30"/>
      <c r="F16" s="30"/>
      <c r="G16" s="30"/>
      <c r="H16" s="78"/>
      <c r="I16" s="35"/>
    </row>
    <row r="17" spans="1:9" ht="15.75" thickBot="1" x14ac:dyDescent="0.3">
      <c r="A17" s="5"/>
      <c r="B17" s="28" t="s">
        <v>268</v>
      </c>
      <c r="C17" s="30"/>
      <c r="D17" s="30"/>
      <c r="E17" s="30"/>
      <c r="F17" s="30"/>
      <c r="G17" s="30"/>
      <c r="H17" s="78"/>
      <c r="I17" s="35"/>
    </row>
    <row r="18" spans="1:9" x14ac:dyDescent="0.25">
      <c r="A18" s="34"/>
      <c r="B18" s="28"/>
      <c r="C18" s="30"/>
      <c r="D18" s="30"/>
      <c r="E18" s="30"/>
      <c r="F18" s="30"/>
      <c r="G18" s="30"/>
      <c r="H18" s="78"/>
      <c r="I18" s="35"/>
    </row>
    <row r="19" spans="1:9" x14ac:dyDescent="0.25">
      <c r="A19" s="34"/>
      <c r="B19" s="30"/>
      <c r="C19" s="30"/>
      <c r="D19" s="30"/>
      <c r="E19" s="30"/>
      <c r="F19" s="30"/>
      <c r="G19" s="30"/>
      <c r="H19" s="78"/>
      <c r="I19" s="35"/>
    </row>
    <row r="20" spans="1:9" ht="15.75" thickBot="1" x14ac:dyDescent="0.3">
      <c r="A20" s="36"/>
      <c r="B20" s="37"/>
      <c r="C20" s="37"/>
      <c r="D20" s="37"/>
      <c r="E20" s="37"/>
      <c r="F20" s="37"/>
      <c r="G20" s="37"/>
      <c r="H20" s="37"/>
      <c r="I20" s="38"/>
    </row>
  </sheetData>
  <mergeCells count="1">
    <mergeCell ref="H1:I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47"/>
  <sheetViews>
    <sheetView topLeftCell="A13" workbookViewId="0">
      <selection activeCell="A26" sqref="A26"/>
    </sheetView>
  </sheetViews>
  <sheetFormatPr defaultColWidth="9.140625" defaultRowHeight="15" x14ac:dyDescent="0.25"/>
  <cols>
    <col min="1" max="1" width="8.7109375" style="33" customWidth="1"/>
    <col min="2" max="2" width="16.7109375" style="33" customWidth="1"/>
    <col min="3" max="3" width="9.42578125" style="33" customWidth="1"/>
    <col min="4" max="4" width="7.28515625" style="33" bestFit="1" customWidth="1"/>
    <col min="5" max="10" width="9.42578125" style="33" customWidth="1"/>
    <col min="11" max="11" width="10.7109375" style="33" customWidth="1"/>
    <col min="12" max="16384" width="9.140625" style="33"/>
  </cols>
  <sheetData>
    <row r="1" spans="1:10" x14ac:dyDescent="0.25">
      <c r="A1" s="7">
        <v>20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49"/>
      <c r="J1" s="352"/>
    </row>
    <row r="2" spans="1:10" x14ac:dyDescent="0.25">
      <c r="A2" s="34"/>
      <c r="B2" s="30"/>
      <c r="C2" s="30"/>
      <c r="D2" s="30"/>
      <c r="E2" s="30"/>
      <c r="F2" s="30"/>
      <c r="G2" s="30"/>
      <c r="H2" s="30"/>
      <c r="I2" s="30"/>
      <c r="J2" s="35"/>
    </row>
    <row r="3" spans="1:10" ht="15.75" x14ac:dyDescent="0.25">
      <c r="A3" s="8" t="s">
        <v>13</v>
      </c>
      <c r="B3" s="177" t="s">
        <v>272</v>
      </c>
      <c r="C3" s="189"/>
      <c r="D3" s="189"/>
      <c r="E3" s="189"/>
      <c r="F3" s="189"/>
      <c r="G3" s="189"/>
      <c r="H3" s="189"/>
      <c r="I3" s="189"/>
      <c r="J3" s="253"/>
    </row>
    <row r="4" spans="1:10" ht="15.75" x14ac:dyDescent="0.25">
      <c r="A4" s="9">
        <f>INDEX('Point Grid'!B:B,MATCH($A$1,'Point Grid'!A:A,0))</f>
        <v>3.25</v>
      </c>
      <c r="B4" s="178" t="s">
        <v>298</v>
      </c>
      <c r="C4" s="189"/>
      <c r="D4" s="189"/>
      <c r="E4" s="189"/>
      <c r="F4" s="189"/>
      <c r="G4" s="189"/>
      <c r="H4" s="189"/>
      <c r="I4" s="189"/>
      <c r="J4" s="253"/>
    </row>
    <row r="5" spans="1:10" ht="15.75" x14ac:dyDescent="0.25">
      <c r="A5" s="9"/>
      <c r="B5" s="177" t="s">
        <v>299</v>
      </c>
      <c r="C5" s="189"/>
      <c r="D5" s="189"/>
      <c r="E5" s="189"/>
      <c r="F5" s="189"/>
      <c r="G5" s="189"/>
      <c r="H5" s="189"/>
      <c r="I5" s="189"/>
      <c r="J5" s="253"/>
    </row>
    <row r="6" spans="1:10" ht="15.75" x14ac:dyDescent="0.25">
      <c r="A6" s="9"/>
      <c r="B6" s="177"/>
      <c r="C6" s="189"/>
      <c r="D6" s="189"/>
      <c r="E6" s="189"/>
      <c r="F6" s="189"/>
      <c r="G6" s="189"/>
      <c r="H6" s="189"/>
      <c r="I6" s="189"/>
      <c r="J6" s="253"/>
    </row>
    <row r="7" spans="1:10" ht="15.75" customHeight="1" x14ac:dyDescent="0.25">
      <c r="A7" s="34"/>
      <c r="B7" s="371" t="s">
        <v>295</v>
      </c>
      <c r="C7" s="385"/>
      <c r="D7" s="232" t="s">
        <v>294</v>
      </c>
      <c r="E7" s="233" t="s">
        <v>296</v>
      </c>
      <c r="F7" s="233"/>
      <c r="G7" s="233"/>
      <c r="H7" s="233"/>
      <c r="I7" s="233"/>
      <c r="J7" s="254"/>
    </row>
    <row r="8" spans="1:10" ht="15.75" x14ac:dyDescent="0.25">
      <c r="A8" s="34"/>
      <c r="B8" s="386"/>
      <c r="C8" s="387"/>
      <c r="D8" s="234">
        <v>2017</v>
      </c>
      <c r="E8" s="235">
        <v>2018</v>
      </c>
      <c r="F8" s="235">
        <v>2019</v>
      </c>
      <c r="G8" s="235">
        <v>2020</v>
      </c>
      <c r="H8" s="235">
        <v>2021</v>
      </c>
      <c r="I8" s="235">
        <v>2022</v>
      </c>
      <c r="J8" s="76"/>
    </row>
    <row r="9" spans="1:10" ht="15.75" x14ac:dyDescent="0.25">
      <c r="A9" s="34"/>
      <c r="B9" s="383" t="s">
        <v>273</v>
      </c>
      <c r="C9" s="384"/>
      <c r="D9" s="212">
        <v>3100</v>
      </c>
      <c r="E9" s="212">
        <v>3350</v>
      </c>
      <c r="F9" s="212">
        <v>3500</v>
      </c>
      <c r="G9" s="212">
        <v>3700</v>
      </c>
      <c r="H9" s="212">
        <v>3850</v>
      </c>
      <c r="I9" s="212">
        <v>4050</v>
      </c>
      <c r="J9" s="76"/>
    </row>
    <row r="10" spans="1:10" ht="15.75" x14ac:dyDescent="0.25">
      <c r="A10" s="34"/>
      <c r="B10" s="381" t="s">
        <v>274</v>
      </c>
      <c r="C10" s="382"/>
      <c r="D10" s="212">
        <v>3140</v>
      </c>
      <c r="E10" s="212">
        <v>3320</v>
      </c>
      <c r="F10" s="212">
        <v>3770</v>
      </c>
      <c r="G10" s="212">
        <v>3780</v>
      </c>
      <c r="H10" s="212">
        <v>4000</v>
      </c>
      <c r="I10" s="212">
        <v>4300</v>
      </c>
      <c r="J10" s="76"/>
    </row>
    <row r="11" spans="1:10" ht="15.75" x14ac:dyDescent="0.25">
      <c r="A11" s="34"/>
      <c r="B11" s="383" t="s">
        <v>275</v>
      </c>
      <c r="C11" s="384"/>
      <c r="D11" s="212">
        <v>7720</v>
      </c>
      <c r="E11" s="212">
        <v>7760</v>
      </c>
      <c r="F11" s="212">
        <v>7890</v>
      </c>
      <c r="G11" s="212">
        <v>8200</v>
      </c>
      <c r="H11" s="212">
        <v>8490</v>
      </c>
      <c r="I11" s="212">
        <v>8800</v>
      </c>
      <c r="J11" s="76"/>
    </row>
    <row r="12" spans="1:10" ht="15.75" x14ac:dyDescent="0.25">
      <c r="A12" s="34"/>
      <c r="B12" s="381" t="s">
        <v>276</v>
      </c>
      <c r="C12" s="382"/>
      <c r="D12" s="212">
        <v>5675</v>
      </c>
      <c r="E12" s="212">
        <v>5620</v>
      </c>
      <c r="F12" s="212">
        <v>6100</v>
      </c>
      <c r="G12" s="212">
        <v>6325</v>
      </c>
      <c r="H12" s="212">
        <v>6570</v>
      </c>
      <c r="I12" s="212">
        <v>6850</v>
      </c>
      <c r="J12" s="76"/>
    </row>
    <row r="13" spans="1:10" ht="15.75" x14ac:dyDescent="0.25">
      <c r="A13" s="34"/>
      <c r="B13" s="379" t="s">
        <v>277</v>
      </c>
      <c r="C13" s="380"/>
      <c r="D13" s="213" t="s">
        <v>278</v>
      </c>
      <c r="E13" s="213" t="s">
        <v>279</v>
      </c>
      <c r="F13" s="213" t="s">
        <v>280</v>
      </c>
      <c r="G13" s="213" t="s">
        <v>281</v>
      </c>
      <c r="H13" s="213" t="s">
        <v>282</v>
      </c>
      <c r="I13" s="213" t="s">
        <v>282</v>
      </c>
      <c r="J13" s="76"/>
    </row>
    <row r="14" spans="1:10" s="70" customFormat="1" ht="15.75" x14ac:dyDescent="0.25">
      <c r="A14" s="30"/>
      <c r="B14" s="231"/>
      <c r="C14" s="231"/>
      <c r="D14" s="214"/>
      <c r="E14" s="214"/>
      <c r="F14" s="214"/>
      <c r="G14" s="214"/>
      <c r="H14" s="214"/>
      <c r="I14" s="214"/>
      <c r="J14" s="76"/>
    </row>
    <row r="15" spans="1:10" ht="15.75" customHeight="1" x14ac:dyDescent="0.25">
      <c r="A15" s="34"/>
      <c r="B15" s="371" t="s">
        <v>297</v>
      </c>
      <c r="C15" s="372"/>
      <c r="D15" s="232" t="s">
        <v>294</v>
      </c>
      <c r="E15" s="233" t="s">
        <v>296</v>
      </c>
      <c r="F15" s="233"/>
      <c r="G15" s="233"/>
      <c r="H15" s="233"/>
      <c r="I15" s="233"/>
      <c r="J15" s="76"/>
    </row>
    <row r="16" spans="1:10" ht="15.75" x14ac:dyDescent="0.25">
      <c r="A16" s="34"/>
      <c r="B16" s="373"/>
      <c r="C16" s="374"/>
      <c r="D16" s="234">
        <v>2017</v>
      </c>
      <c r="E16" s="235">
        <v>2018</v>
      </c>
      <c r="F16" s="235">
        <v>2019</v>
      </c>
      <c r="G16" s="235">
        <v>2020</v>
      </c>
      <c r="H16" s="235">
        <v>2021</v>
      </c>
      <c r="I16" s="235">
        <v>2022</v>
      </c>
      <c r="J16" s="76"/>
    </row>
    <row r="17" spans="1:27" ht="15.75" x14ac:dyDescent="0.25">
      <c r="A17" s="34"/>
      <c r="B17" s="375" t="s">
        <v>273</v>
      </c>
      <c r="C17" s="376"/>
      <c r="D17" s="236">
        <v>3100</v>
      </c>
      <c r="E17" s="237">
        <v>3350</v>
      </c>
      <c r="F17" s="238">
        <v>3500</v>
      </c>
      <c r="G17" s="239">
        <v>3700</v>
      </c>
      <c r="H17" s="240">
        <v>3850</v>
      </c>
      <c r="I17" s="241">
        <v>4050</v>
      </c>
      <c r="J17" s="76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ht="15.75" x14ac:dyDescent="0.25">
      <c r="A18" s="34"/>
      <c r="B18" s="377" t="s">
        <v>274</v>
      </c>
      <c r="C18" s="378"/>
      <c r="D18" s="227">
        <v>3140</v>
      </c>
      <c r="E18" s="215">
        <v>3320</v>
      </c>
      <c r="F18" s="216">
        <v>3450</v>
      </c>
      <c r="G18" s="217">
        <v>3560</v>
      </c>
      <c r="H18" s="218">
        <v>3715</v>
      </c>
      <c r="I18" s="242">
        <v>3950</v>
      </c>
      <c r="J18" s="76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27" ht="15.75" x14ac:dyDescent="0.25">
      <c r="A19" s="34"/>
      <c r="B19" s="367" t="s">
        <v>275</v>
      </c>
      <c r="C19" s="368"/>
      <c r="D19" s="228">
        <v>7720</v>
      </c>
      <c r="E19" s="219">
        <v>7760</v>
      </c>
      <c r="F19" s="220">
        <v>7780</v>
      </c>
      <c r="G19" s="221">
        <v>8000</v>
      </c>
      <c r="H19" s="222">
        <v>8375</v>
      </c>
      <c r="I19" s="243">
        <v>8715</v>
      </c>
      <c r="J19" s="76"/>
      <c r="M19" s="40"/>
      <c r="N19" s="85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ht="15.75" x14ac:dyDescent="0.25">
      <c r="A20" s="34"/>
      <c r="B20" s="369" t="s">
        <v>276</v>
      </c>
      <c r="C20" s="370"/>
      <c r="D20" s="229">
        <v>5675</v>
      </c>
      <c r="E20" s="223">
        <v>5620</v>
      </c>
      <c r="F20" s="224">
        <v>5790</v>
      </c>
      <c r="G20" s="225">
        <v>6000</v>
      </c>
      <c r="H20" s="226">
        <v>6225</v>
      </c>
      <c r="I20" s="244">
        <v>6475</v>
      </c>
      <c r="J20" s="76"/>
      <c r="M20" s="40"/>
      <c r="N20" s="85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 ht="15.75" x14ac:dyDescent="0.25">
      <c r="A21" s="34"/>
      <c r="B21" s="245" t="s">
        <v>277</v>
      </c>
      <c r="C21" s="246"/>
      <c r="D21" s="247" t="s">
        <v>278</v>
      </c>
      <c r="E21" s="248" t="s">
        <v>279</v>
      </c>
      <c r="F21" s="249" t="s">
        <v>283</v>
      </c>
      <c r="G21" s="250" t="s">
        <v>284</v>
      </c>
      <c r="H21" s="251" t="s">
        <v>285</v>
      </c>
      <c r="I21" s="252">
        <v>2.37</v>
      </c>
      <c r="J21" s="76"/>
      <c r="M21" s="40"/>
      <c r="N21" s="85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ht="15.75" x14ac:dyDescent="0.25">
      <c r="A22" s="34"/>
      <c r="B22" s="42"/>
      <c r="C22" s="189"/>
      <c r="D22" s="189"/>
      <c r="E22" s="189"/>
      <c r="F22" s="189"/>
      <c r="G22" s="189"/>
      <c r="H22" s="189"/>
      <c r="I22" s="189"/>
      <c r="J22" s="253"/>
      <c r="M22" s="40"/>
      <c r="N22" s="85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 spans="1:27" ht="15.75" x14ac:dyDescent="0.25">
      <c r="A23" s="34"/>
      <c r="B23" s="177"/>
      <c r="C23" s="189"/>
      <c r="D23" s="189"/>
      <c r="E23" s="189"/>
      <c r="F23" s="189"/>
      <c r="G23" s="189"/>
      <c r="H23" s="189"/>
      <c r="I23" s="189"/>
      <c r="J23" s="253"/>
      <c r="M23" s="40"/>
      <c r="N23" s="85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 spans="1:27" ht="15.75" x14ac:dyDescent="0.25">
      <c r="A24" s="39" t="s">
        <v>2</v>
      </c>
      <c r="B24" s="177" t="s">
        <v>286</v>
      </c>
      <c r="C24" s="189"/>
      <c r="D24" s="189"/>
      <c r="E24" s="189"/>
      <c r="F24" s="189"/>
      <c r="G24" s="189"/>
      <c r="H24" s="189"/>
      <c r="I24" s="189"/>
      <c r="J24" s="253"/>
      <c r="M24" s="40"/>
      <c r="N24" s="85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ht="16.5" thickBot="1" x14ac:dyDescent="0.3">
      <c r="A25" s="9">
        <f>INDEX('Point Grid'!$C$8:$I$37,MATCH($A$1,'Point Grid'!$A$8:$A$37,0),MATCH(A24,'Point Grid'!$C$7:$I$7,0))</f>
        <v>0.5</v>
      </c>
      <c r="B25" s="177"/>
      <c r="C25" s="189"/>
      <c r="D25" s="189"/>
      <c r="E25" s="189"/>
      <c r="F25" s="189"/>
      <c r="G25" s="189"/>
      <c r="H25" s="189"/>
      <c r="I25" s="189"/>
      <c r="J25" s="253"/>
      <c r="M25" s="40"/>
      <c r="N25" s="85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</row>
    <row r="26" spans="1:27" ht="16.5" thickBot="1" x14ac:dyDescent="0.3">
      <c r="A26" s="5"/>
      <c r="B26" s="42"/>
      <c r="C26" s="189"/>
      <c r="D26" s="189"/>
      <c r="E26" s="189"/>
      <c r="F26" s="189"/>
      <c r="G26" s="189"/>
      <c r="H26" s="189"/>
      <c r="I26" s="189"/>
      <c r="J26" s="253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</row>
    <row r="27" spans="1:27" ht="15.75" x14ac:dyDescent="0.25">
      <c r="A27" s="39"/>
      <c r="B27" s="42"/>
      <c r="C27" s="189"/>
      <c r="D27" s="189"/>
      <c r="E27" s="189"/>
      <c r="F27" s="189"/>
      <c r="G27" s="189"/>
      <c r="H27" s="189"/>
      <c r="I27" s="189"/>
      <c r="J27" s="253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</row>
    <row r="28" spans="1:27" ht="15.75" x14ac:dyDescent="0.25">
      <c r="A28" s="39" t="s">
        <v>3</v>
      </c>
      <c r="B28" s="177" t="s">
        <v>287</v>
      </c>
      <c r="C28" s="189"/>
      <c r="D28" s="189"/>
      <c r="E28" s="189"/>
      <c r="F28" s="189"/>
      <c r="G28" s="189"/>
      <c r="H28" s="189"/>
      <c r="I28" s="189"/>
      <c r="J28" s="253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</row>
    <row r="29" spans="1:27" ht="16.5" thickBot="1" x14ac:dyDescent="0.3">
      <c r="A29" s="9">
        <f>INDEX('Point Grid'!$C$8:$I$37,MATCH($A$1,'Point Grid'!$A$8:$A$37,0),MATCH(A28,'Point Grid'!$C$7:$I$7,0))</f>
        <v>0.25</v>
      </c>
      <c r="B29" s="177"/>
      <c r="C29" s="189"/>
      <c r="D29" s="189"/>
      <c r="E29" s="189"/>
      <c r="F29" s="189"/>
      <c r="G29" s="189"/>
      <c r="H29" s="189"/>
      <c r="I29" s="189"/>
      <c r="J29" s="253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</row>
    <row r="30" spans="1:27" ht="16.5" thickBot="1" x14ac:dyDescent="0.3">
      <c r="A30" s="5"/>
      <c r="B30" s="42"/>
      <c r="C30" s="189"/>
      <c r="D30" s="189"/>
      <c r="E30" s="189"/>
      <c r="F30" s="189"/>
      <c r="G30" s="189"/>
      <c r="H30" s="189"/>
      <c r="I30" s="189"/>
      <c r="J30" s="253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</row>
    <row r="31" spans="1:27" ht="15.75" x14ac:dyDescent="0.25">
      <c r="A31" s="39"/>
      <c r="B31" s="42"/>
      <c r="C31" s="189"/>
      <c r="D31" s="189"/>
      <c r="E31" s="189"/>
      <c r="F31" s="189"/>
      <c r="G31" s="189"/>
      <c r="H31" s="189"/>
      <c r="I31" s="189"/>
      <c r="J31" s="253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</row>
    <row r="32" spans="1:27" ht="15.75" x14ac:dyDescent="0.25">
      <c r="A32" s="39" t="s">
        <v>4</v>
      </c>
      <c r="B32" s="177" t="s">
        <v>288</v>
      </c>
      <c r="C32" s="189"/>
      <c r="D32" s="189"/>
      <c r="E32" s="189"/>
      <c r="F32" s="189"/>
      <c r="G32" s="189"/>
      <c r="H32" s="189"/>
      <c r="I32" s="189"/>
      <c r="J32" s="253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1:27" ht="16.5" thickBot="1" x14ac:dyDescent="0.3">
      <c r="A33" s="9">
        <f>INDEX('Point Grid'!$C$8:$I$37,MATCH($A$1,'Point Grid'!$A$8:$A$37,0),MATCH(A32,'Point Grid'!$C$7:$I$7,0))</f>
        <v>0.75</v>
      </c>
      <c r="B33" s="177"/>
      <c r="C33" s="189"/>
      <c r="D33" s="189"/>
      <c r="E33" s="189"/>
      <c r="F33" s="189"/>
      <c r="G33" s="189"/>
      <c r="H33" s="189"/>
      <c r="I33" s="189"/>
      <c r="J33" s="253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</row>
    <row r="34" spans="1:27" ht="16.5" thickBot="1" x14ac:dyDescent="0.3">
      <c r="A34" s="5"/>
      <c r="B34" s="42"/>
      <c r="C34" s="189"/>
      <c r="D34" s="189"/>
      <c r="E34" s="189"/>
      <c r="F34" s="189"/>
      <c r="G34" s="189"/>
      <c r="H34" s="189"/>
      <c r="I34" s="189"/>
      <c r="J34" s="253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 spans="1:27" ht="15.75" x14ac:dyDescent="0.25">
      <c r="A35" s="39"/>
      <c r="B35" s="42"/>
      <c r="C35" s="189"/>
      <c r="D35" s="189"/>
      <c r="E35" s="189"/>
      <c r="F35" s="189"/>
      <c r="G35" s="189"/>
      <c r="H35" s="189"/>
      <c r="I35" s="189"/>
      <c r="J35" s="253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 spans="1:27" ht="15.75" x14ac:dyDescent="0.25">
      <c r="A36" s="39" t="s">
        <v>5</v>
      </c>
      <c r="B36" s="177" t="s">
        <v>289</v>
      </c>
      <c r="C36" s="189"/>
      <c r="D36" s="189"/>
      <c r="E36" s="189"/>
      <c r="F36" s="189"/>
      <c r="G36" s="189"/>
      <c r="H36" s="189"/>
      <c r="I36" s="189"/>
      <c r="J36" s="253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 spans="1:27" ht="16.5" thickBot="1" x14ac:dyDescent="0.3">
      <c r="A37" s="9">
        <f>INDEX('Point Grid'!$C$8:$I$37,MATCH($A$1,'Point Grid'!$A$8:$A$37,0),MATCH(A36,'Point Grid'!$C$7:$I$7,0))</f>
        <v>0.75</v>
      </c>
      <c r="B37" s="177" t="s">
        <v>290</v>
      </c>
      <c r="C37" s="189"/>
      <c r="D37" s="189"/>
      <c r="E37" s="189"/>
      <c r="F37" s="189"/>
      <c r="G37" s="189"/>
      <c r="H37" s="189"/>
      <c r="I37" s="189"/>
      <c r="J37" s="253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</row>
    <row r="38" spans="1:27" ht="16.5" thickBot="1" x14ac:dyDescent="0.3">
      <c r="A38" s="5"/>
      <c r="B38" s="177"/>
      <c r="C38" s="30"/>
      <c r="D38" s="30"/>
      <c r="E38" s="30"/>
      <c r="F38" s="30"/>
      <c r="G38" s="98"/>
      <c r="H38" s="98"/>
      <c r="I38" s="98"/>
      <c r="J38" s="35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</row>
    <row r="39" spans="1:27" ht="15.75" x14ac:dyDescent="0.25">
      <c r="A39" s="34"/>
      <c r="B39" s="177"/>
      <c r="C39" s="30"/>
      <c r="D39" s="30"/>
      <c r="E39" s="30"/>
      <c r="F39" s="30"/>
      <c r="G39" s="47"/>
      <c r="H39" s="47"/>
      <c r="I39" s="47"/>
      <c r="J39" s="35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1:27" ht="15.75" x14ac:dyDescent="0.25">
      <c r="A40" s="39" t="s">
        <v>6</v>
      </c>
      <c r="B40" s="177" t="s">
        <v>291</v>
      </c>
      <c r="C40" s="30"/>
      <c r="D40" s="30"/>
      <c r="E40" s="30"/>
      <c r="F40" s="30"/>
      <c r="G40" s="30"/>
      <c r="H40" s="30"/>
      <c r="I40" s="30"/>
      <c r="J40" s="35"/>
    </row>
    <row r="41" spans="1:27" ht="16.5" thickBot="1" x14ac:dyDescent="0.3">
      <c r="A41" s="9">
        <f>INDEX('Point Grid'!$C$8:$I$37,MATCH($A$1,'Point Grid'!$A$8:$A$37,0),MATCH(A40,'Point Grid'!$C$7:$I$7,0))</f>
        <v>0.5</v>
      </c>
      <c r="B41" s="177" t="s">
        <v>292</v>
      </c>
      <c r="C41" s="30"/>
      <c r="D41" s="30"/>
      <c r="E41" s="30"/>
      <c r="F41" s="30"/>
      <c r="G41" s="30"/>
      <c r="H41" s="30"/>
      <c r="I41" s="30"/>
      <c r="J41" s="35"/>
    </row>
    <row r="42" spans="1:27" ht="16.5" thickBot="1" x14ac:dyDescent="0.3">
      <c r="A42" s="5"/>
      <c r="B42" s="189"/>
      <c r="C42" s="30"/>
      <c r="D42" s="30"/>
      <c r="E42" s="30"/>
      <c r="F42" s="30"/>
      <c r="G42" s="30"/>
      <c r="H42" s="30"/>
      <c r="I42" s="30"/>
      <c r="J42" s="35"/>
    </row>
    <row r="43" spans="1:27" x14ac:dyDescent="0.25">
      <c r="A43" s="42"/>
      <c r="B43" s="42"/>
      <c r="C43" s="30"/>
      <c r="D43" s="30"/>
      <c r="E43" s="30"/>
      <c r="F43" s="30"/>
      <c r="G43" s="30"/>
      <c r="H43" s="30"/>
      <c r="I43" s="30"/>
      <c r="J43" s="35"/>
    </row>
    <row r="44" spans="1:27" ht="15.75" x14ac:dyDescent="0.25">
      <c r="A44" s="39" t="s">
        <v>7</v>
      </c>
      <c r="B44" s="177" t="s">
        <v>293</v>
      </c>
      <c r="C44" s="30"/>
      <c r="D44" s="30"/>
      <c r="E44" s="30"/>
      <c r="F44" s="30"/>
      <c r="G44" s="30"/>
      <c r="H44" s="30"/>
      <c r="I44" s="30"/>
      <c r="J44" s="35"/>
    </row>
    <row r="45" spans="1:27" ht="15.75" thickBot="1" x14ac:dyDescent="0.3">
      <c r="A45" s="9">
        <f>INDEX('Point Grid'!$C$8:$I$37,MATCH($A$1,'Point Grid'!$A$8:$A$37,0),MATCH(A44,'Point Grid'!$C$7:$I$7,0))</f>
        <v>0.5</v>
      </c>
      <c r="B45" s="42"/>
      <c r="C45" s="30"/>
      <c r="D45" s="30"/>
      <c r="E45" s="30"/>
      <c r="F45" s="30"/>
      <c r="G45" s="30"/>
      <c r="H45" s="30"/>
      <c r="I45" s="30"/>
      <c r="J45" s="35"/>
    </row>
    <row r="46" spans="1:27" ht="15.75" thickBot="1" x14ac:dyDescent="0.3">
      <c r="A46" s="5"/>
      <c r="B46" s="42"/>
      <c r="C46" s="30"/>
      <c r="D46" s="30"/>
      <c r="E46" s="30"/>
      <c r="F46" s="30"/>
      <c r="G46" s="30"/>
      <c r="H46" s="30"/>
      <c r="I46" s="30"/>
      <c r="J46" s="35"/>
    </row>
    <row r="47" spans="1:27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</sheetData>
  <mergeCells count="12">
    <mergeCell ref="H1:J1"/>
    <mergeCell ref="B13:C13"/>
    <mergeCell ref="B12:C12"/>
    <mergeCell ref="B11:C11"/>
    <mergeCell ref="B10:C10"/>
    <mergeCell ref="B7:C8"/>
    <mergeCell ref="B9:C9"/>
    <mergeCell ref="B19:C19"/>
    <mergeCell ref="B20:C20"/>
    <mergeCell ref="B15:C16"/>
    <mergeCell ref="B17:C17"/>
    <mergeCell ref="B18:C18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J1" location="'Point Grid'!A1" display="Return to Point Grid"/>
  </hyperlinks>
  <pageMargins left="0.7" right="0.7" top="0.75" bottom="0.75" header="0.3" footer="0.3"/>
  <pageSetup paperSize="9" orientation="portrait" r:id="rId1"/>
  <ignoredErrors>
    <ignoredError sqref="B13:I13 D21:H21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20"/>
  <sheetViews>
    <sheetView workbookViewId="0"/>
  </sheetViews>
  <sheetFormatPr defaultColWidth="9.140625" defaultRowHeight="15" x14ac:dyDescent="0.25"/>
  <cols>
    <col min="1" max="1" width="8.7109375" style="33" customWidth="1"/>
    <col min="2" max="2" width="26.85546875" style="33" customWidth="1"/>
    <col min="3" max="3" width="12.5703125" style="33" customWidth="1"/>
    <col min="4" max="7" width="10.85546875" style="33" customWidth="1"/>
    <col min="8" max="9" width="9.42578125" style="33" customWidth="1"/>
    <col min="10" max="10" width="10.7109375" style="33" customWidth="1"/>
    <col min="11" max="16384" width="9.140625" style="33"/>
  </cols>
  <sheetData>
    <row r="1" spans="1:9" x14ac:dyDescent="0.25">
      <c r="A1" s="7">
        <v>21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2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x14ac:dyDescent="0.25">
      <c r="A3" s="8" t="s">
        <v>13</v>
      </c>
      <c r="B3" s="30"/>
      <c r="C3" s="30"/>
      <c r="D3" s="30"/>
      <c r="E3" s="30"/>
      <c r="F3" s="30"/>
      <c r="G3" s="30"/>
      <c r="H3" s="30"/>
      <c r="I3" s="35"/>
    </row>
    <row r="4" spans="1:9" x14ac:dyDescent="0.25">
      <c r="A4" s="9">
        <f>INDEX('Point Grid'!B:B,MATCH($A$1,'Point Grid'!A:A,0))</f>
        <v>1.25</v>
      </c>
      <c r="B4" s="30"/>
      <c r="C4" s="30"/>
      <c r="D4" s="30"/>
      <c r="E4" s="30"/>
      <c r="F4" s="30"/>
      <c r="G4" s="30"/>
      <c r="H4" s="30"/>
      <c r="I4" s="35"/>
    </row>
    <row r="5" spans="1:9" x14ac:dyDescent="0.25">
      <c r="A5" s="34"/>
      <c r="B5" s="30"/>
      <c r="C5" s="30"/>
      <c r="D5" s="30"/>
      <c r="E5" s="30"/>
      <c r="F5" s="30"/>
      <c r="G5" s="30"/>
      <c r="H5" s="30"/>
      <c r="I5" s="35"/>
    </row>
    <row r="6" spans="1:9" x14ac:dyDescent="0.25">
      <c r="A6" s="39" t="s">
        <v>2</v>
      </c>
      <c r="B6" s="30" t="s">
        <v>300</v>
      </c>
      <c r="C6" s="30"/>
      <c r="D6" s="30"/>
      <c r="E6" s="30"/>
      <c r="F6" s="30"/>
      <c r="G6" s="30"/>
      <c r="H6" s="30"/>
      <c r="I6" s="35"/>
    </row>
    <row r="7" spans="1:9" ht="15.75" thickBot="1" x14ac:dyDescent="0.3">
      <c r="A7" s="9">
        <f>INDEX('Point Grid'!$C$8:$I$37,MATCH($A$1,'Point Grid'!$A$8:$A$37,0),MATCH(A6,'Point Grid'!$C$7:$I$7,0))</f>
        <v>0.25</v>
      </c>
      <c r="B7" s="47" t="s">
        <v>301</v>
      </c>
      <c r="C7" s="47"/>
      <c r="D7" s="255"/>
      <c r="E7" s="255"/>
      <c r="F7" s="255"/>
      <c r="G7" s="255"/>
      <c r="H7" s="30"/>
      <c r="I7" s="35"/>
    </row>
    <row r="8" spans="1:9" ht="15.75" thickBot="1" x14ac:dyDescent="0.3">
      <c r="A8" s="5"/>
      <c r="B8" s="47"/>
      <c r="C8" s="47"/>
      <c r="D8" s="255"/>
      <c r="E8" s="255"/>
      <c r="F8" s="255"/>
      <c r="G8" s="255"/>
      <c r="H8" s="30"/>
      <c r="I8" s="35"/>
    </row>
    <row r="9" spans="1:9" x14ac:dyDescent="0.25">
      <c r="A9" s="34"/>
      <c r="B9" s="47"/>
      <c r="C9" s="47"/>
      <c r="D9" s="256"/>
      <c r="E9" s="256"/>
      <c r="F9" s="256"/>
      <c r="G9" s="256"/>
      <c r="H9" s="30"/>
      <c r="I9" s="35"/>
    </row>
    <row r="10" spans="1:9" x14ac:dyDescent="0.25">
      <c r="A10" s="39" t="s">
        <v>3</v>
      </c>
      <c r="B10" s="47" t="s">
        <v>302</v>
      </c>
      <c r="C10" s="47"/>
      <c r="D10" s="116"/>
      <c r="E10" s="116"/>
      <c r="F10" s="116"/>
      <c r="G10" s="116"/>
      <c r="H10" s="30"/>
      <c r="I10" s="35"/>
    </row>
    <row r="11" spans="1:9" ht="15.75" thickBot="1" x14ac:dyDescent="0.3">
      <c r="A11" s="9">
        <f>INDEX('Point Grid'!$C$8:$I$37,MATCH($A$1,'Point Grid'!$A$8:$A$37,0),MATCH(A10,'Point Grid'!$C$7:$I$7,0))</f>
        <v>0.5</v>
      </c>
      <c r="B11" s="47"/>
      <c r="C11" s="47"/>
      <c r="D11" s="256"/>
      <c r="E11" s="256"/>
      <c r="F11" s="256"/>
      <c r="G11" s="256"/>
      <c r="H11" s="30"/>
      <c r="I11" s="35"/>
    </row>
    <row r="12" spans="1:9" ht="15.75" thickBot="1" x14ac:dyDescent="0.3">
      <c r="A12" s="5"/>
      <c r="B12" s="47"/>
      <c r="C12" s="47"/>
      <c r="D12" s="116"/>
      <c r="E12" s="116"/>
      <c r="F12" s="116"/>
      <c r="G12" s="116"/>
      <c r="H12" s="30"/>
      <c r="I12" s="35"/>
    </row>
    <row r="13" spans="1:9" x14ac:dyDescent="0.25">
      <c r="A13" s="34"/>
      <c r="B13" s="47"/>
      <c r="C13" s="47"/>
      <c r="D13" s="256"/>
      <c r="E13" s="256"/>
      <c r="F13" s="256"/>
      <c r="G13" s="256"/>
      <c r="H13" s="30"/>
      <c r="I13" s="35"/>
    </row>
    <row r="14" spans="1:9" ht="15.75" x14ac:dyDescent="0.25">
      <c r="A14" s="39" t="s">
        <v>4</v>
      </c>
      <c r="B14" s="177" t="s">
        <v>303</v>
      </c>
      <c r="C14" s="47"/>
      <c r="D14" s="116"/>
      <c r="E14" s="116"/>
      <c r="F14" s="116"/>
      <c r="G14" s="116"/>
      <c r="H14" s="30"/>
      <c r="I14" s="35"/>
    </row>
    <row r="15" spans="1:9" ht="16.5" thickBot="1" x14ac:dyDescent="0.3">
      <c r="A15" s="9">
        <f>INDEX('Point Grid'!$C$8:$I$37,MATCH($A$1,'Point Grid'!$A$8:$A$37,0),MATCH(A14,'Point Grid'!$C$7:$I$7,0))</f>
        <v>0.5</v>
      </c>
      <c r="B15" s="177" t="s">
        <v>304</v>
      </c>
      <c r="C15" s="47"/>
      <c r="D15" s="256"/>
      <c r="E15" s="256"/>
      <c r="F15" s="256"/>
      <c r="G15" s="256"/>
      <c r="H15" s="30"/>
      <c r="I15" s="35"/>
    </row>
    <row r="16" spans="1:9" ht="15.75" thickBot="1" x14ac:dyDescent="0.3">
      <c r="A16" s="5"/>
      <c r="B16" s="47"/>
      <c r="C16" s="47"/>
      <c r="D16" s="116"/>
      <c r="E16" s="116"/>
      <c r="F16" s="116"/>
      <c r="G16" s="116"/>
      <c r="H16" s="30"/>
      <c r="I16" s="35"/>
    </row>
    <row r="17" spans="1:9" x14ac:dyDescent="0.25">
      <c r="A17" s="34"/>
      <c r="B17" s="30"/>
      <c r="C17" s="30"/>
      <c r="D17" s="30"/>
      <c r="E17" s="30"/>
      <c r="F17" s="30"/>
      <c r="G17" s="30"/>
      <c r="H17" s="30"/>
      <c r="I17" s="35"/>
    </row>
    <row r="18" spans="1:9" x14ac:dyDescent="0.25">
      <c r="A18" s="34"/>
      <c r="B18" s="30"/>
      <c r="C18" s="30"/>
      <c r="D18" s="30"/>
      <c r="E18" s="30"/>
      <c r="F18" s="30"/>
      <c r="G18" s="30"/>
      <c r="H18" s="30"/>
      <c r="I18" s="35"/>
    </row>
    <row r="19" spans="1:9" x14ac:dyDescent="0.25">
      <c r="A19" s="34"/>
      <c r="B19" s="30"/>
      <c r="C19" s="30"/>
      <c r="D19" s="30"/>
      <c r="E19" s="30"/>
      <c r="F19" s="30"/>
      <c r="G19" s="30"/>
      <c r="H19" s="30"/>
      <c r="I19" s="35"/>
    </row>
    <row r="20" spans="1:9" ht="15.75" thickBot="1" x14ac:dyDescent="0.3">
      <c r="A20" s="36"/>
      <c r="B20" s="37"/>
      <c r="C20" s="37"/>
      <c r="D20" s="37"/>
      <c r="E20" s="37"/>
      <c r="F20" s="37"/>
      <c r="G20" s="37"/>
      <c r="H20" s="37"/>
      <c r="I20" s="38"/>
    </row>
  </sheetData>
  <mergeCells count="1">
    <mergeCell ref="H1:I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I21"/>
  <sheetViews>
    <sheetView workbookViewId="0"/>
  </sheetViews>
  <sheetFormatPr defaultColWidth="9.140625" defaultRowHeight="15" x14ac:dyDescent="0.25"/>
  <cols>
    <col min="1" max="1" width="8.7109375" style="33" customWidth="1"/>
    <col min="2" max="2" width="16.7109375" style="33" customWidth="1"/>
    <col min="3" max="6" width="9.42578125" style="33" customWidth="1"/>
    <col min="7" max="7" width="10.28515625" style="33" customWidth="1"/>
    <col min="8" max="9" width="9.42578125" style="33" customWidth="1"/>
    <col min="10" max="10" width="10.7109375" style="33" customWidth="1"/>
    <col min="11" max="16384" width="9.140625" style="33"/>
  </cols>
  <sheetData>
    <row r="1" spans="1:9" x14ac:dyDescent="0.25">
      <c r="A1" s="7">
        <v>22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2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x14ac:dyDescent="0.25">
      <c r="A3" s="8" t="s">
        <v>13</v>
      </c>
      <c r="B3" s="30" t="s">
        <v>305</v>
      </c>
      <c r="C3" s="30"/>
      <c r="D3" s="30"/>
      <c r="E3" s="30"/>
      <c r="F3" s="30"/>
      <c r="G3" s="30"/>
      <c r="H3" s="30"/>
      <c r="I3" s="35"/>
    </row>
    <row r="4" spans="1:9" x14ac:dyDescent="0.25">
      <c r="A4" s="9">
        <f>INDEX('Point Grid'!B:B,MATCH($A$1,'Point Grid'!A:A,0))</f>
        <v>2.5</v>
      </c>
      <c r="B4" s="42" t="s">
        <v>315</v>
      </c>
      <c r="C4" s="30"/>
      <c r="D4" s="30"/>
      <c r="E4" s="30"/>
      <c r="F4" s="30"/>
      <c r="G4" s="30"/>
      <c r="H4" s="30"/>
      <c r="I4" s="35"/>
    </row>
    <row r="5" spans="1:9" x14ac:dyDescent="0.25">
      <c r="A5" s="34"/>
      <c r="B5" s="81" t="s">
        <v>316</v>
      </c>
      <c r="C5" s="30"/>
      <c r="D5" s="30"/>
      <c r="E5" s="30"/>
      <c r="F5" s="30"/>
      <c r="G5" s="30"/>
      <c r="H5" s="30"/>
      <c r="I5" s="35"/>
    </row>
    <row r="6" spans="1:9" x14ac:dyDescent="0.25">
      <c r="A6" s="34"/>
      <c r="B6" s="42"/>
      <c r="C6" s="30"/>
      <c r="D6" s="30"/>
      <c r="E6" s="30"/>
      <c r="F6" s="30"/>
      <c r="G6" s="30"/>
      <c r="H6" s="30"/>
      <c r="I6" s="35"/>
    </row>
    <row r="7" spans="1:9" x14ac:dyDescent="0.25">
      <c r="A7" s="39" t="s">
        <v>2</v>
      </c>
      <c r="B7" s="42" t="s">
        <v>306</v>
      </c>
      <c r="C7" s="30"/>
      <c r="D7" s="30"/>
      <c r="E7" s="30"/>
      <c r="F7" s="30"/>
      <c r="G7" s="30"/>
      <c r="H7" s="30"/>
      <c r="I7" s="35"/>
    </row>
    <row r="8" spans="1:9" ht="15.75" thickBot="1" x14ac:dyDescent="0.3">
      <c r="A8" s="9">
        <f>INDEX('Point Grid'!$C$8:$I$37,MATCH($A$1,'Point Grid'!$A$8:$A$37,0),MATCH(A7,'Point Grid'!$C$7:$I$7,0))</f>
        <v>0.5</v>
      </c>
      <c r="B8" s="42" t="s">
        <v>307</v>
      </c>
      <c r="C8" s="30"/>
      <c r="D8" s="30"/>
      <c r="E8" s="30"/>
      <c r="F8" s="30"/>
      <c r="G8" s="30"/>
      <c r="H8" s="30"/>
      <c r="I8" s="35"/>
    </row>
    <row r="9" spans="1:9" ht="15.75" thickBot="1" x14ac:dyDescent="0.3">
      <c r="A9" s="5"/>
      <c r="B9" s="30"/>
      <c r="C9" s="30"/>
      <c r="D9" s="30"/>
      <c r="E9" s="30"/>
      <c r="F9" s="30"/>
      <c r="G9" s="30"/>
      <c r="H9" s="30"/>
      <c r="I9" s="35"/>
    </row>
    <row r="10" spans="1:9" x14ac:dyDescent="0.25">
      <c r="A10" s="26"/>
      <c r="B10" s="30"/>
      <c r="C10" s="30"/>
      <c r="D10" s="30"/>
      <c r="E10" s="30"/>
      <c r="F10" s="30"/>
      <c r="G10" s="30"/>
      <c r="H10" s="30"/>
      <c r="I10" s="35"/>
    </row>
    <row r="11" spans="1:9" x14ac:dyDescent="0.25">
      <c r="A11" s="39" t="s">
        <v>3</v>
      </c>
      <c r="B11" s="30" t="s">
        <v>308</v>
      </c>
      <c r="C11" s="30"/>
      <c r="D11" s="30"/>
      <c r="E11" s="30"/>
      <c r="F11" s="30"/>
      <c r="G11" s="30"/>
      <c r="H11" s="30"/>
      <c r="I11" s="35"/>
    </row>
    <row r="12" spans="1:9" ht="15.75" thickBot="1" x14ac:dyDescent="0.3">
      <c r="A12" s="9">
        <f>INDEX('Point Grid'!$C$8:$I$37,MATCH($A$1,'Point Grid'!$A$8:$A$37,0),MATCH(A11,'Point Grid'!$C$7:$I$7,0))</f>
        <v>0.5</v>
      </c>
      <c r="B12" s="30" t="s">
        <v>309</v>
      </c>
      <c r="C12" s="30"/>
      <c r="D12" s="30"/>
      <c r="E12" s="30"/>
      <c r="F12" s="30"/>
      <c r="G12" s="30"/>
      <c r="H12" s="30"/>
      <c r="I12" s="35"/>
    </row>
    <row r="13" spans="1:9" ht="15.75" thickBot="1" x14ac:dyDescent="0.3">
      <c r="A13" s="5"/>
      <c r="B13" s="30"/>
      <c r="C13" s="30"/>
      <c r="D13" s="30"/>
      <c r="E13" s="30"/>
      <c r="F13" s="30"/>
      <c r="G13" s="30"/>
      <c r="H13" s="30"/>
      <c r="I13" s="35"/>
    </row>
    <row r="14" spans="1:9" x14ac:dyDescent="0.25">
      <c r="A14" s="42"/>
      <c r="B14" s="30"/>
      <c r="C14" s="30"/>
      <c r="D14" s="30"/>
      <c r="E14" s="30"/>
      <c r="F14" s="30"/>
      <c r="G14" s="30"/>
      <c r="H14" s="30"/>
      <c r="I14" s="35"/>
    </row>
    <row r="15" spans="1:9" x14ac:dyDescent="0.25">
      <c r="A15" s="39" t="s">
        <v>4</v>
      </c>
      <c r="B15" s="30" t="s">
        <v>310</v>
      </c>
      <c r="C15" s="30"/>
      <c r="D15" s="30"/>
      <c r="E15" s="30"/>
      <c r="F15" s="30"/>
      <c r="G15" s="30"/>
      <c r="H15" s="30"/>
      <c r="I15" s="35"/>
    </row>
    <row r="16" spans="1:9" ht="15.75" thickBot="1" x14ac:dyDescent="0.3">
      <c r="A16" s="9">
        <f>INDEX('Point Grid'!$C$8:$I$37,MATCH($A$1,'Point Grid'!$A$8:$A$37,0),MATCH(A15,'Point Grid'!$C$7:$I$7,0))</f>
        <v>1.5</v>
      </c>
      <c r="B16" s="42"/>
      <c r="C16" s="30"/>
      <c r="D16" s="30"/>
      <c r="E16" s="30"/>
      <c r="F16" s="30"/>
      <c r="G16" s="30"/>
      <c r="H16" s="30"/>
      <c r="I16" s="35"/>
    </row>
    <row r="17" spans="1:9" ht="15.75" thickBot="1" x14ac:dyDescent="0.3">
      <c r="A17" s="5"/>
      <c r="B17" s="31" t="s">
        <v>311</v>
      </c>
      <c r="C17" s="30"/>
      <c r="D17" s="30"/>
      <c r="E17" s="30"/>
      <c r="F17" s="30"/>
      <c r="G17" s="30"/>
      <c r="H17" s="30"/>
      <c r="I17" s="35"/>
    </row>
    <row r="18" spans="1:9" x14ac:dyDescent="0.25">
      <c r="A18" s="34"/>
      <c r="B18" s="30" t="s">
        <v>312</v>
      </c>
      <c r="C18" s="30"/>
      <c r="D18" s="30"/>
      <c r="E18" s="30"/>
      <c r="F18" s="30"/>
      <c r="G18" s="30"/>
      <c r="H18" s="30"/>
      <c r="I18" s="35"/>
    </row>
    <row r="19" spans="1:9" x14ac:dyDescent="0.25">
      <c r="A19" s="34"/>
      <c r="B19" s="30" t="s">
        <v>313</v>
      </c>
      <c r="C19" s="30"/>
      <c r="D19" s="30"/>
      <c r="E19" s="30"/>
      <c r="F19" s="30"/>
      <c r="G19" s="30"/>
      <c r="H19" s="30"/>
      <c r="I19" s="35"/>
    </row>
    <row r="20" spans="1:9" s="70" customFormat="1" x14ac:dyDescent="0.25">
      <c r="A20" s="30"/>
      <c r="B20" s="30" t="s">
        <v>314</v>
      </c>
      <c r="C20" s="30"/>
      <c r="D20" s="30"/>
      <c r="E20" s="30"/>
      <c r="F20" s="30"/>
      <c r="G20" s="30"/>
      <c r="H20" s="30"/>
      <c r="I20" s="35"/>
    </row>
    <row r="21" spans="1:9" ht="15.75" thickBot="1" x14ac:dyDescent="0.3">
      <c r="A21" s="36"/>
      <c r="B21" s="37"/>
      <c r="C21" s="37"/>
      <c r="D21" s="37"/>
      <c r="E21" s="37"/>
      <c r="F21" s="37"/>
      <c r="G21" s="37"/>
      <c r="H21" s="37"/>
      <c r="I21" s="38"/>
    </row>
  </sheetData>
  <mergeCells count="1">
    <mergeCell ref="H1:I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I20"/>
  <sheetViews>
    <sheetView workbookViewId="0"/>
  </sheetViews>
  <sheetFormatPr defaultColWidth="9.140625" defaultRowHeight="15" x14ac:dyDescent="0.25"/>
  <cols>
    <col min="1" max="1" width="8.7109375" style="33" customWidth="1"/>
    <col min="2" max="2" width="16.7109375" style="33" customWidth="1"/>
    <col min="3" max="6" width="9.42578125" style="33" customWidth="1"/>
    <col min="7" max="8" width="12.42578125" style="33" customWidth="1"/>
    <col min="9" max="9" width="9.42578125" style="33" customWidth="1"/>
    <col min="10" max="10" width="10.7109375" style="33" customWidth="1"/>
    <col min="11" max="16384" width="9.140625" style="33"/>
  </cols>
  <sheetData>
    <row r="1" spans="1:9" x14ac:dyDescent="0.25">
      <c r="A1" s="7">
        <v>23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2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x14ac:dyDescent="0.25">
      <c r="A3" s="8" t="s">
        <v>13</v>
      </c>
      <c r="B3" s="30" t="s">
        <v>317</v>
      </c>
      <c r="C3" s="30"/>
      <c r="D3" s="30"/>
      <c r="E3" s="30"/>
      <c r="F3" s="30"/>
      <c r="G3" s="30"/>
      <c r="H3" s="30"/>
      <c r="I3" s="35"/>
    </row>
    <row r="4" spans="1:9" ht="15.75" thickBot="1" x14ac:dyDescent="0.3">
      <c r="A4" s="9">
        <f>INDEX('Point Grid'!B:B,MATCH($A$1,'Point Grid'!A:A,0))</f>
        <v>3</v>
      </c>
      <c r="B4" s="30" t="s">
        <v>318</v>
      </c>
      <c r="C4" s="30"/>
      <c r="D4" s="30"/>
      <c r="E4" s="30"/>
      <c r="F4" s="30"/>
      <c r="G4" s="30"/>
      <c r="H4" s="30"/>
      <c r="I4" s="35"/>
    </row>
    <row r="5" spans="1:9" ht="15.75" thickBot="1" x14ac:dyDescent="0.3">
      <c r="A5" s="5"/>
      <c r="B5" s="30" t="s">
        <v>319</v>
      </c>
      <c r="C5" s="30"/>
      <c r="D5" s="30"/>
      <c r="E5" s="30"/>
      <c r="F5" s="30"/>
      <c r="G5" s="30"/>
      <c r="H5" s="30"/>
      <c r="I5" s="35"/>
    </row>
    <row r="6" spans="1:9" x14ac:dyDescent="0.25">
      <c r="A6" s="34"/>
      <c r="B6" s="30" t="s">
        <v>320</v>
      </c>
      <c r="C6" s="30"/>
      <c r="D6" s="30"/>
      <c r="E6" s="30"/>
      <c r="F6" s="30"/>
      <c r="G6" s="30"/>
      <c r="H6" s="30"/>
      <c r="I6" s="35"/>
    </row>
    <row r="7" spans="1:9" x14ac:dyDescent="0.25">
      <c r="A7" s="34"/>
      <c r="B7" s="87" t="s">
        <v>321</v>
      </c>
      <c r="C7" s="47"/>
      <c r="D7" s="47"/>
      <c r="E7" s="30"/>
      <c r="F7" s="30"/>
      <c r="G7" s="257"/>
      <c r="H7" s="257"/>
      <c r="I7" s="35"/>
    </row>
    <row r="8" spans="1:9" x14ac:dyDescent="0.25">
      <c r="A8" s="34"/>
      <c r="B8" s="87" t="s">
        <v>322</v>
      </c>
      <c r="C8" s="47"/>
      <c r="D8" s="47"/>
      <c r="E8" s="30"/>
      <c r="F8" s="30"/>
      <c r="G8" s="169"/>
      <c r="H8" s="169"/>
      <c r="I8" s="35"/>
    </row>
    <row r="9" spans="1:9" x14ac:dyDescent="0.25">
      <c r="A9" s="34"/>
      <c r="B9" s="87" t="s">
        <v>324</v>
      </c>
      <c r="C9" s="47"/>
      <c r="D9" s="47"/>
      <c r="E9" s="30"/>
      <c r="F9" s="30"/>
      <c r="G9" s="169"/>
      <c r="H9" s="169"/>
      <c r="I9" s="35"/>
    </row>
    <row r="10" spans="1:9" x14ac:dyDescent="0.25">
      <c r="A10" s="34"/>
      <c r="B10" s="87" t="s">
        <v>323</v>
      </c>
      <c r="C10" s="47"/>
      <c r="D10" s="47"/>
      <c r="E10" s="30"/>
      <c r="F10" s="30"/>
      <c r="G10" s="169"/>
      <c r="H10" s="169"/>
      <c r="I10" s="35"/>
    </row>
    <row r="11" spans="1:9" x14ac:dyDescent="0.25">
      <c r="A11" s="34"/>
      <c r="B11" s="87"/>
      <c r="C11" s="47"/>
      <c r="D11" s="47"/>
      <c r="E11" s="30"/>
      <c r="F11" s="30"/>
      <c r="G11" s="258"/>
      <c r="H11" s="258"/>
      <c r="I11" s="35"/>
    </row>
    <row r="12" spans="1:9" x14ac:dyDescent="0.25">
      <c r="A12" s="34"/>
      <c r="B12" s="113" t="s">
        <v>325</v>
      </c>
      <c r="C12" s="47"/>
      <c r="D12" s="47"/>
      <c r="E12" s="30"/>
      <c r="F12" s="30"/>
      <c r="G12" s="169"/>
      <c r="H12" s="169"/>
      <c r="I12" s="35"/>
    </row>
    <row r="13" spans="1:9" x14ac:dyDescent="0.25">
      <c r="A13" s="34"/>
      <c r="B13" s="113" t="s">
        <v>326</v>
      </c>
      <c r="C13" s="47"/>
      <c r="D13" s="47"/>
      <c r="E13" s="30"/>
      <c r="F13" s="30"/>
      <c r="G13" s="169"/>
      <c r="H13" s="169"/>
      <c r="I13" s="35"/>
    </row>
    <row r="14" spans="1:9" x14ac:dyDescent="0.25">
      <c r="A14" s="34"/>
      <c r="B14" s="113"/>
      <c r="C14" s="47"/>
      <c r="D14" s="47"/>
      <c r="E14" s="30"/>
      <c r="F14" s="30"/>
      <c r="G14" s="169"/>
      <c r="H14" s="169"/>
      <c r="I14" s="35"/>
    </row>
    <row r="15" spans="1:9" x14ac:dyDescent="0.25">
      <c r="A15" s="34"/>
      <c r="B15" s="113"/>
      <c r="C15" s="47"/>
      <c r="D15" s="47"/>
      <c r="E15" s="30"/>
      <c r="F15" s="30"/>
      <c r="G15" s="169"/>
      <c r="H15" s="169"/>
      <c r="I15" s="35"/>
    </row>
    <row r="16" spans="1:9" x14ac:dyDescent="0.25">
      <c r="A16" s="34"/>
      <c r="B16" s="113"/>
      <c r="C16" s="47"/>
      <c r="D16" s="47"/>
      <c r="E16" s="30"/>
      <c r="F16" s="30"/>
      <c r="G16" s="169"/>
      <c r="H16" s="169"/>
      <c r="I16" s="35"/>
    </row>
    <row r="17" spans="1:9" x14ac:dyDescent="0.25">
      <c r="A17" s="34"/>
      <c r="B17" s="113"/>
      <c r="C17" s="47"/>
      <c r="D17" s="47"/>
      <c r="E17" s="30"/>
      <c r="F17" s="30"/>
      <c r="G17" s="169"/>
      <c r="H17" s="169"/>
      <c r="I17" s="35"/>
    </row>
    <row r="18" spans="1:9" x14ac:dyDescent="0.25">
      <c r="A18" s="34"/>
      <c r="B18" s="113"/>
      <c r="C18" s="47"/>
      <c r="D18" s="47"/>
      <c r="E18" s="30"/>
      <c r="F18" s="30"/>
      <c r="G18" s="169"/>
      <c r="H18" s="169"/>
      <c r="I18" s="35"/>
    </row>
    <row r="19" spans="1:9" x14ac:dyDescent="0.25">
      <c r="A19" s="34"/>
      <c r="B19" s="113"/>
      <c r="C19" s="47"/>
      <c r="D19" s="47"/>
      <c r="E19" s="30"/>
      <c r="F19" s="30"/>
      <c r="G19" s="169"/>
      <c r="H19" s="169"/>
      <c r="I19" s="35"/>
    </row>
    <row r="20" spans="1:9" ht="15.75" thickBot="1" x14ac:dyDescent="0.3">
      <c r="A20" s="43"/>
      <c r="B20" s="43"/>
      <c r="C20" s="43"/>
      <c r="D20" s="43"/>
      <c r="E20" s="43"/>
      <c r="F20" s="43"/>
      <c r="G20" s="43"/>
      <c r="H20" s="43"/>
      <c r="I20" s="77"/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I57"/>
  <sheetViews>
    <sheetView topLeftCell="A31" workbookViewId="0"/>
  </sheetViews>
  <sheetFormatPr defaultColWidth="9.140625" defaultRowHeight="15" x14ac:dyDescent="0.25"/>
  <cols>
    <col min="1" max="1" width="8.7109375" style="33" customWidth="1"/>
    <col min="2" max="2" width="16.7109375" style="33" customWidth="1"/>
    <col min="3" max="9" width="9.42578125" style="33" customWidth="1"/>
    <col min="10" max="10" width="10.7109375" style="33" customWidth="1"/>
    <col min="11" max="16384" width="9.140625" style="33"/>
  </cols>
  <sheetData>
    <row r="1" spans="1:9" x14ac:dyDescent="0.25">
      <c r="A1" s="7">
        <v>24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2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x14ac:dyDescent="0.25">
      <c r="A3" s="8" t="s">
        <v>13</v>
      </c>
      <c r="B3" s="30" t="s">
        <v>327</v>
      </c>
      <c r="C3" s="30"/>
      <c r="D3" s="30"/>
      <c r="E3" s="30"/>
      <c r="F3" s="30"/>
      <c r="G3" s="30"/>
      <c r="H3" s="30"/>
      <c r="I3" s="35"/>
    </row>
    <row r="4" spans="1:9" x14ac:dyDescent="0.25">
      <c r="A4" s="9">
        <f>INDEX('Point Grid'!B:B,MATCH($A$1,'Point Grid'!A:A,0))</f>
        <v>4</v>
      </c>
      <c r="B4" s="30" t="s">
        <v>328</v>
      </c>
      <c r="C4" s="30"/>
      <c r="D4" s="30"/>
      <c r="E4" s="30"/>
      <c r="F4" s="30"/>
      <c r="G4" s="30"/>
      <c r="H4" s="30"/>
      <c r="I4" s="35"/>
    </row>
    <row r="5" spans="1:9" x14ac:dyDescent="0.25">
      <c r="A5" s="9"/>
      <c r="B5" s="30"/>
      <c r="C5" s="30"/>
      <c r="D5" s="30"/>
      <c r="E5" s="30"/>
      <c r="F5" s="30"/>
      <c r="G5" s="30"/>
      <c r="H5" s="30"/>
      <c r="I5" s="35"/>
    </row>
    <row r="6" spans="1:9" x14ac:dyDescent="0.25">
      <c r="A6" s="34"/>
      <c r="B6" s="259" t="s">
        <v>329</v>
      </c>
      <c r="C6" s="65"/>
      <c r="D6" s="88"/>
      <c r="E6" s="88"/>
      <c r="F6" s="260"/>
      <c r="G6" s="269">
        <v>2017</v>
      </c>
      <c r="H6" s="269">
        <v>2016</v>
      </c>
      <c r="I6" s="35"/>
    </row>
    <row r="7" spans="1:9" x14ac:dyDescent="0.25">
      <c r="A7" s="34"/>
      <c r="B7" s="64" t="s">
        <v>330</v>
      </c>
      <c r="C7" s="65"/>
      <c r="D7" s="88"/>
      <c r="E7" s="88"/>
      <c r="F7" s="80"/>
      <c r="G7" s="79"/>
      <c r="H7" s="79"/>
      <c r="I7" s="35"/>
    </row>
    <row r="8" spans="1:9" x14ac:dyDescent="0.25">
      <c r="A8" s="34"/>
      <c r="B8" s="64" t="s">
        <v>355</v>
      </c>
      <c r="C8" s="65"/>
      <c r="D8" s="88"/>
      <c r="E8" s="88"/>
      <c r="F8" s="80"/>
      <c r="G8" s="264">
        <v>5000</v>
      </c>
      <c r="H8" s="264">
        <v>4000</v>
      </c>
      <c r="I8" s="35"/>
    </row>
    <row r="9" spans="1:9" x14ac:dyDescent="0.25">
      <c r="A9" s="34"/>
      <c r="B9" s="64" t="s">
        <v>356</v>
      </c>
      <c r="C9" s="65"/>
      <c r="D9" s="88"/>
      <c r="E9" s="88"/>
      <c r="F9" s="80"/>
      <c r="G9" s="264">
        <v>8000</v>
      </c>
      <c r="H9" s="264">
        <v>7000</v>
      </c>
      <c r="I9" s="35"/>
    </row>
    <row r="10" spans="1:9" x14ac:dyDescent="0.25">
      <c r="A10" s="34"/>
      <c r="B10" s="30"/>
      <c r="C10" s="30"/>
      <c r="D10" s="47"/>
      <c r="E10" s="47"/>
      <c r="F10" s="78"/>
      <c r="G10" s="265"/>
      <c r="H10" s="265"/>
      <c r="I10" s="35"/>
    </row>
    <row r="11" spans="1:9" x14ac:dyDescent="0.25">
      <c r="A11" s="34"/>
      <c r="B11" s="259" t="s">
        <v>180</v>
      </c>
      <c r="C11" s="65"/>
      <c r="D11" s="88"/>
      <c r="E11" s="88"/>
      <c r="F11" s="80"/>
      <c r="G11" s="269">
        <v>2017</v>
      </c>
      <c r="H11" s="269">
        <v>2016</v>
      </c>
      <c r="I11" s="35"/>
    </row>
    <row r="12" spans="1:9" x14ac:dyDescent="0.25">
      <c r="A12" s="34"/>
      <c r="B12" s="64" t="s">
        <v>331</v>
      </c>
      <c r="C12" s="65"/>
      <c r="D12" s="88"/>
      <c r="E12" s="88"/>
      <c r="F12" s="80"/>
      <c r="G12" s="264" t="s">
        <v>34</v>
      </c>
      <c r="H12" s="264">
        <v>132000</v>
      </c>
      <c r="I12" s="35"/>
    </row>
    <row r="13" spans="1:9" x14ac:dyDescent="0.25">
      <c r="A13" s="34"/>
      <c r="B13" s="64" t="s">
        <v>39</v>
      </c>
      <c r="C13" s="65"/>
      <c r="D13" s="88"/>
      <c r="E13" s="88"/>
      <c r="F13" s="80"/>
      <c r="G13" s="264">
        <v>280000</v>
      </c>
      <c r="H13" s="264">
        <v>255000</v>
      </c>
      <c r="I13" s="35"/>
    </row>
    <row r="14" spans="1:9" x14ac:dyDescent="0.25">
      <c r="A14" s="34"/>
      <c r="B14" s="64" t="s">
        <v>332</v>
      </c>
      <c r="C14" s="65"/>
      <c r="D14" s="88"/>
      <c r="E14" s="88"/>
      <c r="F14" s="80"/>
      <c r="G14" s="264">
        <v>2000</v>
      </c>
      <c r="H14" s="264">
        <v>1800</v>
      </c>
      <c r="I14" s="35"/>
    </row>
    <row r="15" spans="1:9" x14ac:dyDescent="0.25">
      <c r="A15" s="34"/>
      <c r="B15" s="64" t="s">
        <v>333</v>
      </c>
      <c r="C15" s="65"/>
      <c r="D15" s="88"/>
      <c r="E15" s="88"/>
      <c r="F15" s="80"/>
      <c r="G15" s="264" t="s">
        <v>34</v>
      </c>
      <c r="H15" s="264">
        <v>75000</v>
      </c>
      <c r="I15" s="35"/>
    </row>
    <row r="16" spans="1:9" x14ac:dyDescent="0.25">
      <c r="A16" s="34"/>
      <c r="B16" s="30"/>
      <c r="C16" s="30"/>
      <c r="D16" s="47"/>
      <c r="E16" s="47"/>
      <c r="F16" s="78"/>
      <c r="G16" s="265"/>
      <c r="H16" s="265"/>
      <c r="I16" s="35"/>
    </row>
    <row r="17" spans="1:9" x14ac:dyDescent="0.25">
      <c r="A17" s="34"/>
      <c r="B17" s="259" t="s">
        <v>183</v>
      </c>
      <c r="C17" s="65"/>
      <c r="D17" s="88"/>
      <c r="E17" s="88"/>
      <c r="F17" s="80"/>
      <c r="G17" s="269">
        <v>2017</v>
      </c>
      <c r="H17" s="269">
        <v>2016</v>
      </c>
      <c r="I17" s="35"/>
    </row>
    <row r="18" spans="1:9" x14ac:dyDescent="0.25">
      <c r="A18" s="34"/>
      <c r="B18" s="64" t="s">
        <v>184</v>
      </c>
      <c r="C18" s="65"/>
      <c r="D18" s="88"/>
      <c r="E18" s="88"/>
      <c r="F18" s="80"/>
      <c r="G18" s="264">
        <v>100000</v>
      </c>
      <c r="H18" s="264">
        <v>90000</v>
      </c>
      <c r="I18" s="35"/>
    </row>
    <row r="19" spans="1:9" x14ac:dyDescent="0.25">
      <c r="A19" s="34"/>
      <c r="B19" s="64" t="s">
        <v>185</v>
      </c>
      <c r="C19" s="65"/>
      <c r="D19" s="88"/>
      <c r="E19" s="88"/>
      <c r="F19" s="80"/>
      <c r="G19" s="264">
        <v>90000</v>
      </c>
      <c r="H19" s="264">
        <v>80000</v>
      </c>
      <c r="I19" s="35"/>
    </row>
    <row r="20" spans="1:9" x14ac:dyDescent="0.25">
      <c r="A20" s="34"/>
      <c r="B20" s="64" t="s">
        <v>334</v>
      </c>
      <c r="C20" s="65"/>
      <c r="D20" s="88"/>
      <c r="E20" s="88"/>
      <c r="F20" s="260"/>
      <c r="G20" s="264">
        <v>10000</v>
      </c>
      <c r="H20" s="264">
        <v>9000</v>
      </c>
      <c r="I20" s="35"/>
    </row>
    <row r="21" spans="1:9" x14ac:dyDescent="0.25">
      <c r="A21" s="42"/>
      <c r="B21" s="64" t="s">
        <v>335</v>
      </c>
      <c r="C21" s="65"/>
      <c r="D21" s="88"/>
      <c r="E21" s="88"/>
      <c r="F21" s="260"/>
      <c r="G21" s="264">
        <v>8900</v>
      </c>
      <c r="H21" s="264">
        <v>7900</v>
      </c>
      <c r="I21" s="35"/>
    </row>
    <row r="22" spans="1:9" x14ac:dyDescent="0.25">
      <c r="A22" s="42"/>
      <c r="B22" s="64" t="s">
        <v>190</v>
      </c>
      <c r="C22" s="65"/>
      <c r="D22" s="88"/>
      <c r="E22" s="88"/>
      <c r="F22" s="260"/>
      <c r="G22" s="264">
        <v>60000</v>
      </c>
      <c r="H22" s="264">
        <v>52000</v>
      </c>
      <c r="I22" s="35"/>
    </row>
    <row r="23" spans="1:9" x14ac:dyDescent="0.25">
      <c r="A23" s="42"/>
      <c r="B23" s="64" t="s">
        <v>336</v>
      </c>
      <c r="C23" s="65"/>
      <c r="D23" s="88"/>
      <c r="E23" s="88"/>
      <c r="F23" s="260"/>
      <c r="G23" s="264">
        <v>11000</v>
      </c>
      <c r="H23" s="264">
        <v>-20000</v>
      </c>
      <c r="I23" s="35"/>
    </row>
    <row r="24" spans="1:9" x14ac:dyDescent="0.25">
      <c r="A24" s="42"/>
      <c r="B24" s="64" t="s">
        <v>337</v>
      </c>
      <c r="C24" s="65"/>
      <c r="D24" s="88"/>
      <c r="E24" s="88"/>
      <c r="F24" s="260"/>
      <c r="G24" s="264">
        <v>500</v>
      </c>
      <c r="H24" s="264">
        <v>1000</v>
      </c>
      <c r="I24" s="35"/>
    </row>
    <row r="25" spans="1:9" x14ac:dyDescent="0.25">
      <c r="A25" s="42"/>
      <c r="B25" s="64" t="s">
        <v>40</v>
      </c>
      <c r="C25" s="65"/>
      <c r="D25" s="88"/>
      <c r="E25" s="88"/>
      <c r="F25" s="260"/>
      <c r="G25" s="264">
        <v>2500</v>
      </c>
      <c r="H25" s="264">
        <v>-3000</v>
      </c>
      <c r="I25" s="35"/>
    </row>
    <row r="26" spans="1:9" x14ac:dyDescent="0.25">
      <c r="A26" s="42"/>
      <c r="B26" s="64" t="s">
        <v>338</v>
      </c>
      <c r="C26" s="65"/>
      <c r="D26" s="88"/>
      <c r="E26" s="88"/>
      <c r="F26" s="260"/>
      <c r="G26" s="264">
        <v>1100</v>
      </c>
      <c r="H26" s="264">
        <v>1000</v>
      </c>
      <c r="I26" s="35"/>
    </row>
    <row r="27" spans="1:9" x14ac:dyDescent="0.25">
      <c r="A27" s="42"/>
      <c r="B27" s="64" t="s">
        <v>41</v>
      </c>
      <c r="C27" s="65"/>
      <c r="D27" s="88"/>
      <c r="E27" s="88"/>
      <c r="F27" s="260"/>
      <c r="G27" s="264">
        <v>4200</v>
      </c>
      <c r="H27" s="264">
        <v>-20000</v>
      </c>
      <c r="I27" s="35"/>
    </row>
    <row r="28" spans="1:9" x14ac:dyDescent="0.25">
      <c r="A28" s="42"/>
      <c r="B28" s="30"/>
      <c r="C28" s="30"/>
      <c r="D28" s="47"/>
      <c r="E28" s="47"/>
      <c r="F28" s="30"/>
      <c r="G28" s="265"/>
      <c r="H28" s="265"/>
      <c r="I28" s="35"/>
    </row>
    <row r="29" spans="1:9" x14ac:dyDescent="0.25">
      <c r="A29" s="34"/>
      <c r="B29" s="259" t="s">
        <v>339</v>
      </c>
      <c r="C29" s="65"/>
      <c r="D29" s="88"/>
      <c r="E29" s="88"/>
      <c r="F29" s="260"/>
      <c r="G29" s="269">
        <v>2017</v>
      </c>
      <c r="H29" s="269">
        <v>2016</v>
      </c>
      <c r="I29" s="35"/>
    </row>
    <row r="30" spans="1:9" x14ac:dyDescent="0.25">
      <c r="A30" s="30"/>
      <c r="B30" s="64" t="s">
        <v>340</v>
      </c>
      <c r="C30" s="65"/>
      <c r="D30" s="88"/>
      <c r="E30" s="88"/>
      <c r="F30" s="260"/>
      <c r="G30" s="264">
        <v>74000</v>
      </c>
      <c r="H30" s="264">
        <v>66000</v>
      </c>
      <c r="I30" s="35"/>
    </row>
    <row r="31" spans="1:9" x14ac:dyDescent="0.25">
      <c r="A31" s="47"/>
      <c r="B31" s="261" t="s">
        <v>341</v>
      </c>
      <c r="C31" s="88"/>
      <c r="D31" s="88"/>
      <c r="E31" s="88"/>
      <c r="F31" s="262"/>
      <c r="G31" s="266">
        <v>38000</v>
      </c>
      <c r="H31" s="266">
        <v>32000</v>
      </c>
      <c r="I31" s="76"/>
    </row>
    <row r="32" spans="1:9" x14ac:dyDescent="0.25">
      <c r="A32" s="47"/>
      <c r="B32" s="47"/>
      <c r="C32" s="47"/>
      <c r="D32" s="47"/>
      <c r="E32" s="47"/>
      <c r="F32" s="47"/>
      <c r="G32" s="267"/>
      <c r="H32" s="267"/>
      <c r="I32" s="76"/>
    </row>
    <row r="33" spans="1:9" x14ac:dyDescent="0.25">
      <c r="A33" s="42"/>
      <c r="B33" s="263" t="s">
        <v>354</v>
      </c>
      <c r="C33" s="88"/>
      <c r="D33" s="88"/>
      <c r="E33" s="88"/>
      <c r="F33" s="262"/>
      <c r="G33" s="269">
        <v>2017</v>
      </c>
      <c r="H33" s="269">
        <v>2016</v>
      </c>
      <c r="I33" s="76"/>
    </row>
    <row r="34" spans="1:9" x14ac:dyDescent="0.25">
      <c r="A34" s="42"/>
      <c r="B34" s="261" t="s">
        <v>342</v>
      </c>
      <c r="C34" s="88"/>
      <c r="D34" s="88"/>
      <c r="E34" s="88"/>
      <c r="F34" s="262"/>
      <c r="G34" s="266">
        <v>42000</v>
      </c>
      <c r="H34" s="266">
        <v>35000</v>
      </c>
      <c r="I34" s="76"/>
    </row>
    <row r="35" spans="1:9" x14ac:dyDescent="0.25">
      <c r="A35" s="42"/>
      <c r="B35" s="47"/>
      <c r="C35" s="47"/>
      <c r="D35" s="47"/>
      <c r="E35" s="47"/>
      <c r="F35" s="47"/>
      <c r="G35" s="268"/>
      <c r="H35" s="268"/>
      <c r="I35" s="76"/>
    </row>
    <row r="36" spans="1:9" x14ac:dyDescent="0.25">
      <c r="A36" s="42"/>
      <c r="B36" s="47" t="s">
        <v>343</v>
      </c>
      <c r="C36" s="47"/>
      <c r="D36" s="47"/>
      <c r="E36" s="47"/>
      <c r="F36" s="47"/>
      <c r="G36" s="47"/>
      <c r="H36" s="47"/>
      <c r="I36" s="76"/>
    </row>
    <row r="37" spans="1:9" x14ac:dyDescent="0.25">
      <c r="A37" s="42"/>
      <c r="B37" s="47" t="s">
        <v>344</v>
      </c>
      <c r="C37" s="47"/>
      <c r="D37" s="47"/>
      <c r="E37" s="47"/>
      <c r="F37" s="47"/>
      <c r="G37" s="47"/>
      <c r="H37" s="47"/>
      <c r="I37" s="76"/>
    </row>
    <row r="38" spans="1:9" x14ac:dyDescent="0.25">
      <c r="A38" s="42"/>
      <c r="B38" s="47"/>
      <c r="C38" s="47"/>
      <c r="D38" s="47"/>
      <c r="E38" s="47"/>
      <c r="F38" s="47"/>
      <c r="G38" s="47"/>
      <c r="H38" s="47"/>
      <c r="I38" s="76"/>
    </row>
    <row r="39" spans="1:9" x14ac:dyDescent="0.25">
      <c r="A39" s="42"/>
      <c r="B39" s="47"/>
      <c r="C39" s="47"/>
      <c r="D39" s="47"/>
      <c r="E39" s="47"/>
      <c r="F39" s="47"/>
      <c r="G39" s="47"/>
      <c r="H39" s="47"/>
      <c r="I39" s="76"/>
    </row>
    <row r="40" spans="1:9" x14ac:dyDescent="0.25">
      <c r="A40" s="39" t="s">
        <v>2</v>
      </c>
      <c r="B40" s="47" t="s">
        <v>345</v>
      </c>
      <c r="C40" s="47"/>
      <c r="D40" s="47"/>
      <c r="E40" s="47"/>
      <c r="F40" s="47"/>
      <c r="G40" s="47"/>
      <c r="H40" s="47"/>
      <c r="I40" s="76"/>
    </row>
    <row r="41" spans="1:9" ht="15.75" thickBot="1" x14ac:dyDescent="0.3">
      <c r="A41" s="9">
        <f>INDEX('Point Grid'!$C$8:$I$37,MATCH($A$1,'Point Grid'!$A$8:$A$37,0),MATCH(A40,'Point Grid'!$C$7:$I$7,0))</f>
        <v>1</v>
      </c>
      <c r="B41" s="47"/>
      <c r="C41" s="47"/>
      <c r="D41" s="47"/>
      <c r="E41" s="47"/>
      <c r="F41" s="47"/>
      <c r="G41" s="47"/>
      <c r="H41" s="47"/>
      <c r="I41" s="76"/>
    </row>
    <row r="42" spans="1:9" ht="15.75" thickBot="1" x14ac:dyDescent="0.3">
      <c r="A42" s="5"/>
      <c r="B42" s="47" t="s">
        <v>349</v>
      </c>
      <c r="C42" s="47"/>
      <c r="D42" s="47"/>
      <c r="E42" s="47"/>
      <c r="F42" s="47"/>
      <c r="G42" s="47"/>
      <c r="H42" s="47"/>
      <c r="I42" s="76"/>
    </row>
    <row r="43" spans="1:9" x14ac:dyDescent="0.25">
      <c r="A43" s="42"/>
      <c r="B43" s="47" t="s">
        <v>350</v>
      </c>
      <c r="C43" s="47"/>
      <c r="D43" s="47"/>
      <c r="E43" s="47"/>
      <c r="F43" s="47"/>
      <c r="G43" s="47"/>
      <c r="H43" s="47"/>
      <c r="I43" s="76"/>
    </row>
    <row r="44" spans="1:9" x14ac:dyDescent="0.25">
      <c r="A44" s="34"/>
      <c r="B44" s="47" t="s">
        <v>351</v>
      </c>
      <c r="C44" s="47"/>
      <c r="D44" s="47"/>
      <c r="E44" s="47"/>
      <c r="F44" s="47"/>
      <c r="G44" s="47"/>
      <c r="H44" s="47"/>
      <c r="I44" s="76"/>
    </row>
    <row r="45" spans="1:9" x14ac:dyDescent="0.25">
      <c r="A45" s="42"/>
      <c r="B45" s="47" t="s">
        <v>352</v>
      </c>
      <c r="C45" s="47"/>
      <c r="D45" s="47"/>
      <c r="E45" s="47"/>
      <c r="F45" s="47"/>
      <c r="G45" s="47"/>
      <c r="H45" s="47"/>
      <c r="I45" s="76"/>
    </row>
    <row r="46" spans="1:9" x14ac:dyDescent="0.25">
      <c r="A46" s="42"/>
      <c r="B46" s="47"/>
      <c r="C46" s="47"/>
      <c r="D46" s="47"/>
      <c r="E46" s="47"/>
      <c r="F46" s="47"/>
      <c r="G46" s="47"/>
      <c r="H46" s="47"/>
      <c r="I46" s="76"/>
    </row>
    <row r="47" spans="1:9" x14ac:dyDescent="0.25">
      <c r="A47" s="39" t="s">
        <v>3</v>
      </c>
      <c r="B47" s="47" t="s">
        <v>346</v>
      </c>
      <c r="C47" s="47"/>
      <c r="D47" s="47"/>
      <c r="E47" s="47"/>
      <c r="F47" s="47"/>
      <c r="G47" s="47"/>
      <c r="H47" s="47"/>
      <c r="I47" s="76"/>
    </row>
    <row r="48" spans="1:9" ht="15.75" thickBot="1" x14ac:dyDescent="0.3">
      <c r="A48" s="9">
        <f>INDEX('Point Grid'!$C$8:$I$37,MATCH($A$1,'Point Grid'!$A$8:$A$37,0),MATCH(A47,'Point Grid'!$C$7:$I$7,0))</f>
        <v>2</v>
      </c>
      <c r="B48" s="42"/>
      <c r="C48" s="42"/>
      <c r="D48" s="42"/>
      <c r="E48" s="42"/>
      <c r="F48" s="42"/>
      <c r="G48" s="42"/>
      <c r="H48" s="47"/>
      <c r="I48" s="76"/>
    </row>
    <row r="49" spans="1:9" ht="15.75" thickBot="1" x14ac:dyDescent="0.3">
      <c r="A49" s="5"/>
      <c r="B49" s="47" t="s">
        <v>46</v>
      </c>
      <c r="C49" s="47"/>
      <c r="D49" s="47"/>
      <c r="E49" s="47"/>
      <c r="F49" s="47"/>
      <c r="G49" s="47"/>
      <c r="H49" s="47"/>
      <c r="I49" s="76"/>
    </row>
    <row r="50" spans="1:9" x14ac:dyDescent="0.25">
      <c r="A50" s="42"/>
      <c r="B50" s="47" t="s">
        <v>353</v>
      </c>
      <c r="C50" s="47"/>
      <c r="D50" s="47"/>
      <c r="E50" s="47"/>
      <c r="F50" s="47"/>
      <c r="G50" s="47"/>
      <c r="H50" s="47"/>
      <c r="I50" s="76"/>
    </row>
    <row r="51" spans="1:9" x14ac:dyDescent="0.25">
      <c r="A51" s="42"/>
      <c r="B51" s="47" t="s">
        <v>357</v>
      </c>
      <c r="C51" s="47"/>
      <c r="D51" s="47"/>
      <c r="E51" s="47"/>
      <c r="F51" s="47"/>
      <c r="G51" s="47"/>
      <c r="H51" s="47"/>
      <c r="I51" s="76"/>
    </row>
    <row r="52" spans="1:9" x14ac:dyDescent="0.25">
      <c r="A52" s="42"/>
      <c r="B52" s="270" t="s">
        <v>358</v>
      </c>
      <c r="C52" s="47"/>
      <c r="D52" s="47"/>
      <c r="E52" s="47"/>
      <c r="F52" s="47"/>
      <c r="G52" s="47"/>
      <c r="H52" s="47"/>
      <c r="I52" s="76"/>
    </row>
    <row r="53" spans="1:9" x14ac:dyDescent="0.25">
      <c r="A53" s="42"/>
      <c r="B53" s="47"/>
      <c r="C53" s="47"/>
      <c r="D53" s="47"/>
      <c r="E53" s="47"/>
      <c r="F53" s="47"/>
      <c r="G53" s="47"/>
      <c r="H53" s="47"/>
      <c r="I53" s="76"/>
    </row>
    <row r="54" spans="1:9" x14ac:dyDescent="0.25">
      <c r="A54" s="39" t="s">
        <v>4</v>
      </c>
      <c r="B54" s="47" t="s">
        <v>347</v>
      </c>
      <c r="C54" s="47"/>
      <c r="D54" s="47"/>
      <c r="E54" s="47"/>
      <c r="F54" s="47"/>
      <c r="G54" s="47"/>
      <c r="H54" s="47"/>
      <c r="I54" s="76"/>
    </row>
    <row r="55" spans="1:9" ht="15.75" thickBot="1" x14ac:dyDescent="0.3">
      <c r="A55" s="9">
        <f>INDEX('Point Grid'!$C$8:$I$37,MATCH($A$1,'Point Grid'!$A$8:$A$37,0),MATCH(A54,'Point Grid'!$C$7:$I$7,0))</f>
        <v>1</v>
      </c>
      <c r="B55" s="47" t="s">
        <v>348</v>
      </c>
      <c r="C55" s="47"/>
      <c r="D55" s="47"/>
      <c r="E55" s="47"/>
      <c r="F55" s="47"/>
      <c r="G55" s="47"/>
      <c r="H55" s="47"/>
      <c r="I55" s="76"/>
    </row>
    <row r="56" spans="1:9" ht="15.75" thickBot="1" x14ac:dyDescent="0.3">
      <c r="A56" s="5"/>
      <c r="B56" s="42"/>
      <c r="C56" s="42"/>
      <c r="D56" s="42"/>
      <c r="E56" s="42"/>
      <c r="F56" s="42"/>
      <c r="G56" s="42"/>
      <c r="H56" s="47"/>
      <c r="I56" s="76"/>
    </row>
    <row r="57" spans="1:9" ht="15.75" thickBot="1" x14ac:dyDescent="0.3">
      <c r="A57" s="43"/>
      <c r="B57" s="43"/>
      <c r="C57" s="43"/>
      <c r="D57" s="43"/>
      <c r="E57" s="43"/>
      <c r="F57" s="43"/>
      <c r="G57" s="43"/>
      <c r="H57" s="43"/>
      <c r="I57" s="77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I40"/>
  <sheetViews>
    <sheetView topLeftCell="A10" workbookViewId="0"/>
  </sheetViews>
  <sheetFormatPr defaultColWidth="9.140625" defaultRowHeight="15" x14ac:dyDescent="0.25"/>
  <cols>
    <col min="1" max="1" width="8.7109375" style="33" customWidth="1"/>
    <col min="2" max="2" width="16.7109375" style="33" customWidth="1"/>
    <col min="3" max="3" width="11.42578125" style="33" customWidth="1"/>
    <col min="4" max="4" width="11.28515625" style="33" customWidth="1"/>
    <col min="5" max="5" width="11" style="33" customWidth="1"/>
    <col min="6" max="6" width="9.42578125" style="33" customWidth="1"/>
    <col min="7" max="7" width="10.42578125" style="33" customWidth="1"/>
    <col min="8" max="9" width="9.42578125" style="33" customWidth="1"/>
    <col min="10" max="10" width="10.7109375" style="33" customWidth="1"/>
    <col min="11" max="16384" width="9.140625" style="33"/>
  </cols>
  <sheetData>
    <row r="1" spans="1:9" x14ac:dyDescent="0.25">
      <c r="A1" s="7">
        <v>25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2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ht="15.75" x14ac:dyDescent="0.25">
      <c r="A3" s="8" t="s">
        <v>13</v>
      </c>
      <c r="B3" s="177" t="s">
        <v>359</v>
      </c>
      <c r="C3" s="189"/>
      <c r="D3" s="189"/>
      <c r="E3" s="189"/>
      <c r="F3" s="189"/>
      <c r="G3" s="30"/>
      <c r="H3" s="30"/>
      <c r="I3" s="35"/>
    </row>
    <row r="4" spans="1:9" ht="15.75" x14ac:dyDescent="0.25">
      <c r="A4" s="9">
        <f>INDEX('Point Grid'!B:B,MATCH($A$1,'Point Grid'!A:A,0))</f>
        <v>4</v>
      </c>
      <c r="B4" s="177" t="s">
        <v>360</v>
      </c>
      <c r="C4" s="189"/>
      <c r="D4" s="189"/>
      <c r="E4" s="189"/>
      <c r="F4" s="189"/>
      <c r="G4" s="30"/>
      <c r="H4" s="30"/>
      <c r="I4" s="35"/>
    </row>
    <row r="5" spans="1:9" ht="16.5" customHeight="1" x14ac:dyDescent="0.25">
      <c r="A5" s="42"/>
      <c r="B5" s="177"/>
      <c r="C5" s="189"/>
      <c r="D5" s="189"/>
      <c r="E5" s="189"/>
      <c r="F5" s="189"/>
      <c r="G5" s="30"/>
      <c r="H5" s="30"/>
      <c r="I5" s="35"/>
    </row>
    <row r="6" spans="1:9" ht="15.75" customHeight="1" x14ac:dyDescent="0.25">
      <c r="A6" s="34"/>
      <c r="B6" s="311" t="s">
        <v>387</v>
      </c>
      <c r="C6" s="312"/>
      <c r="D6" s="312"/>
      <c r="E6" s="313"/>
      <c r="F6" s="261"/>
      <c r="G6" s="294">
        <v>2017</v>
      </c>
      <c r="H6" s="30"/>
      <c r="I6" s="35"/>
    </row>
    <row r="7" spans="1:9" ht="15.75" customHeight="1" x14ac:dyDescent="0.25">
      <c r="A7" s="34"/>
      <c r="B7" s="295" t="s">
        <v>361</v>
      </c>
      <c r="C7" s="296"/>
      <c r="D7" s="296"/>
      <c r="E7" s="297"/>
      <c r="F7" s="261"/>
      <c r="G7" s="292">
        <v>60000</v>
      </c>
      <c r="H7" s="30"/>
      <c r="I7" s="35"/>
    </row>
    <row r="8" spans="1:9" ht="15.75" customHeight="1" x14ac:dyDescent="0.25">
      <c r="A8" s="34"/>
      <c r="B8" s="298"/>
      <c r="C8" s="299"/>
      <c r="D8" s="299"/>
      <c r="E8" s="299"/>
      <c r="F8" s="261"/>
      <c r="G8" s="293"/>
      <c r="H8" s="30"/>
      <c r="I8" s="35"/>
    </row>
    <row r="9" spans="1:9" ht="15.75" customHeight="1" x14ac:dyDescent="0.25">
      <c r="A9" s="34"/>
      <c r="B9" s="300" t="s">
        <v>362</v>
      </c>
      <c r="C9" s="301"/>
      <c r="D9" s="301"/>
      <c r="E9" s="302"/>
      <c r="F9" s="261"/>
      <c r="G9" s="293"/>
      <c r="H9" s="30"/>
      <c r="I9" s="35"/>
    </row>
    <row r="10" spans="1:9" ht="15.75" x14ac:dyDescent="0.25">
      <c r="A10" s="34"/>
      <c r="B10" s="274" t="s">
        <v>363</v>
      </c>
      <c r="C10" s="303"/>
      <c r="D10" s="303"/>
      <c r="E10" s="304"/>
      <c r="F10" s="261"/>
      <c r="G10" s="292">
        <v>25000</v>
      </c>
      <c r="H10" s="30"/>
      <c r="I10" s="35"/>
    </row>
    <row r="11" spans="1:9" ht="15.75" x14ac:dyDescent="0.25">
      <c r="A11" s="34"/>
      <c r="B11" s="305" t="s">
        <v>364</v>
      </c>
      <c r="C11" s="306"/>
      <c r="D11" s="306"/>
      <c r="E11" s="307"/>
      <c r="F11" s="261"/>
      <c r="G11" s="292">
        <v>12500</v>
      </c>
      <c r="H11" s="30"/>
      <c r="I11" s="35"/>
    </row>
    <row r="12" spans="1:9" ht="15.75" customHeight="1" x14ac:dyDescent="0.25">
      <c r="A12" s="34"/>
      <c r="B12" s="308" t="s">
        <v>365</v>
      </c>
      <c r="C12" s="309"/>
      <c r="D12" s="309"/>
      <c r="E12" s="310"/>
      <c r="F12" s="261"/>
      <c r="G12" s="292">
        <v>3500</v>
      </c>
      <c r="H12" s="30"/>
      <c r="I12" s="35"/>
    </row>
    <row r="13" spans="1:9" s="70" customFormat="1" ht="15.75" customHeight="1" x14ac:dyDescent="0.25">
      <c r="A13" s="30"/>
      <c r="B13" s="231"/>
      <c r="C13" s="231"/>
      <c r="D13" s="231"/>
      <c r="E13" s="271"/>
      <c r="F13" s="271"/>
      <c r="G13" s="30"/>
      <c r="H13" s="30"/>
      <c r="I13" s="35"/>
    </row>
    <row r="14" spans="1:9" ht="15.75" customHeight="1" x14ac:dyDescent="0.25">
      <c r="A14" s="34"/>
      <c r="B14" s="288" t="s">
        <v>385</v>
      </c>
      <c r="C14" s="289"/>
      <c r="D14" s="290"/>
      <c r="E14" s="291"/>
      <c r="F14" s="285" t="s">
        <v>383</v>
      </c>
      <c r="G14" s="286" t="s">
        <v>384</v>
      </c>
      <c r="H14" s="287" t="s">
        <v>382</v>
      </c>
      <c r="I14" s="35"/>
    </row>
    <row r="15" spans="1:9" ht="15.75" customHeight="1" x14ac:dyDescent="0.25">
      <c r="A15" s="34"/>
      <c r="B15" s="275" t="s">
        <v>366</v>
      </c>
      <c r="C15" s="276"/>
      <c r="D15" s="88"/>
      <c r="E15" s="262"/>
      <c r="F15" s="278">
        <v>100000</v>
      </c>
      <c r="G15" s="279">
        <v>5000</v>
      </c>
      <c r="H15" s="279">
        <v>7500</v>
      </c>
      <c r="I15" s="35"/>
    </row>
    <row r="16" spans="1:9" ht="15.75" customHeight="1" x14ac:dyDescent="0.25">
      <c r="A16" s="34"/>
      <c r="B16" s="275" t="s">
        <v>386</v>
      </c>
      <c r="C16" s="276"/>
      <c r="D16" s="88"/>
      <c r="E16" s="262"/>
      <c r="F16" s="280">
        <v>205000</v>
      </c>
      <c r="G16" s="281">
        <v>15000</v>
      </c>
      <c r="H16" s="281">
        <v>20000</v>
      </c>
      <c r="I16" s="35"/>
    </row>
    <row r="17" spans="1:9" ht="15.75" x14ac:dyDescent="0.25">
      <c r="A17" s="34"/>
      <c r="B17" s="190" t="s">
        <v>367</v>
      </c>
      <c r="C17" s="277"/>
      <c r="D17" s="88"/>
      <c r="E17" s="262"/>
      <c r="F17" s="282" t="s">
        <v>368</v>
      </c>
      <c r="G17" s="283" t="s">
        <v>369</v>
      </c>
      <c r="H17" s="284">
        <v>2.5000000000000001E-2</v>
      </c>
      <c r="I17" s="35"/>
    </row>
    <row r="18" spans="1:9" ht="15.75" x14ac:dyDescent="0.25">
      <c r="A18" s="34"/>
      <c r="B18" s="231"/>
      <c r="C18" s="272"/>
      <c r="D18" s="231"/>
      <c r="E18" s="231"/>
      <c r="F18" s="231"/>
      <c r="G18" s="30"/>
      <c r="H18" s="30"/>
      <c r="I18" s="35"/>
    </row>
    <row r="19" spans="1:9" ht="15.75" x14ac:dyDescent="0.25">
      <c r="A19" s="34"/>
      <c r="B19" s="177" t="s">
        <v>370</v>
      </c>
      <c r="C19" s="189"/>
      <c r="D19" s="189"/>
      <c r="E19" s="189"/>
      <c r="F19" s="189"/>
      <c r="G19" s="30"/>
      <c r="H19" s="30"/>
      <c r="I19" s="35"/>
    </row>
    <row r="20" spans="1:9" ht="15.75" x14ac:dyDescent="0.25">
      <c r="A20" s="34"/>
      <c r="B20" s="177"/>
      <c r="C20" s="189"/>
      <c r="D20" s="189"/>
      <c r="E20" s="189"/>
      <c r="F20" s="189"/>
      <c r="G20" s="30"/>
      <c r="H20" s="30"/>
      <c r="I20" s="35"/>
    </row>
    <row r="21" spans="1:9" ht="15.75" x14ac:dyDescent="0.25">
      <c r="A21" s="34"/>
      <c r="B21" s="177" t="s">
        <v>376</v>
      </c>
      <c r="C21" s="189"/>
      <c r="D21" s="189"/>
      <c r="E21" s="189"/>
      <c r="F21" s="189"/>
      <c r="G21" s="30"/>
      <c r="H21" s="30"/>
      <c r="I21" s="35"/>
    </row>
    <row r="22" spans="1:9" ht="15.75" x14ac:dyDescent="0.25">
      <c r="A22" s="34"/>
      <c r="B22" s="273" t="s">
        <v>377</v>
      </c>
      <c r="C22" s="189"/>
      <c r="D22" s="189"/>
      <c r="E22" s="189"/>
      <c r="F22" s="189"/>
      <c r="G22" s="30"/>
      <c r="H22" s="30"/>
      <c r="I22" s="35"/>
    </row>
    <row r="23" spans="1:9" ht="15.75" x14ac:dyDescent="0.25">
      <c r="A23" s="34"/>
      <c r="B23" s="177" t="s">
        <v>379</v>
      </c>
      <c r="C23" s="189"/>
      <c r="D23" s="189"/>
      <c r="E23" s="189"/>
      <c r="F23" s="189"/>
      <c r="G23" s="30"/>
      <c r="H23" s="30"/>
      <c r="I23" s="35"/>
    </row>
    <row r="24" spans="1:9" ht="15.75" x14ac:dyDescent="0.25">
      <c r="A24" s="34"/>
      <c r="B24" s="273" t="s">
        <v>378</v>
      </c>
      <c r="C24" s="189"/>
      <c r="D24" s="189"/>
      <c r="E24" s="189"/>
      <c r="F24" s="189"/>
      <c r="G24" s="30"/>
      <c r="H24" s="30"/>
      <c r="I24" s="35"/>
    </row>
    <row r="25" spans="1:9" ht="15.75" x14ac:dyDescent="0.25">
      <c r="A25" s="34"/>
      <c r="B25" s="273" t="s">
        <v>381</v>
      </c>
      <c r="C25" s="189"/>
      <c r="D25" s="189"/>
      <c r="E25" s="189"/>
      <c r="F25" s="189"/>
      <c r="G25" s="30"/>
      <c r="H25" s="30"/>
      <c r="I25" s="35"/>
    </row>
    <row r="26" spans="1:9" ht="15.75" x14ac:dyDescent="0.25">
      <c r="A26" s="34"/>
      <c r="B26" s="177" t="s">
        <v>388</v>
      </c>
      <c r="C26" s="189"/>
      <c r="D26" s="189"/>
      <c r="E26" s="189"/>
      <c r="F26" s="189"/>
      <c r="G26" s="30"/>
      <c r="H26" s="30"/>
      <c r="I26" s="35"/>
    </row>
    <row r="27" spans="1:9" ht="15.75" x14ac:dyDescent="0.25">
      <c r="A27" s="34"/>
      <c r="B27" s="273" t="s">
        <v>380</v>
      </c>
      <c r="C27" s="189"/>
      <c r="D27" s="189"/>
      <c r="E27" s="189"/>
      <c r="F27" s="189"/>
      <c r="G27" s="30"/>
      <c r="H27" s="30"/>
      <c r="I27" s="35"/>
    </row>
    <row r="28" spans="1:9" ht="15.75" x14ac:dyDescent="0.25">
      <c r="A28" s="34"/>
      <c r="B28" s="177"/>
      <c r="C28" s="189"/>
      <c r="D28" s="189"/>
      <c r="E28" s="189"/>
      <c r="F28" s="189"/>
      <c r="G28" s="30"/>
      <c r="H28" s="30"/>
      <c r="I28" s="35"/>
    </row>
    <row r="29" spans="1:9" ht="15.75" x14ac:dyDescent="0.25">
      <c r="A29" s="39" t="s">
        <v>2</v>
      </c>
      <c r="B29" s="177" t="s">
        <v>371</v>
      </c>
      <c r="C29" s="189"/>
      <c r="D29" s="189"/>
      <c r="E29" s="189"/>
      <c r="F29" s="189"/>
      <c r="G29" s="30"/>
      <c r="H29" s="30"/>
      <c r="I29" s="35"/>
    </row>
    <row r="30" spans="1:9" ht="16.5" thickBot="1" x14ac:dyDescent="0.3">
      <c r="A30" s="9">
        <f>INDEX('Point Grid'!$C$8:$I$37,MATCH($A$1,'Point Grid'!$A$8:$A$37,0),MATCH(A29,'Point Grid'!$C$7:$I$7,0))</f>
        <v>1.75</v>
      </c>
      <c r="B30" s="177"/>
      <c r="C30" s="189"/>
      <c r="D30" s="189"/>
      <c r="E30" s="189"/>
      <c r="F30" s="189"/>
      <c r="G30" s="30"/>
      <c r="H30" s="30"/>
      <c r="I30" s="35"/>
    </row>
    <row r="31" spans="1:9" ht="16.5" thickBot="1" x14ac:dyDescent="0.3">
      <c r="A31" s="5"/>
      <c r="B31" s="177"/>
      <c r="C31" s="189"/>
      <c r="D31" s="189"/>
      <c r="E31" s="189"/>
      <c r="F31" s="189"/>
      <c r="G31" s="30"/>
      <c r="H31" s="30"/>
      <c r="I31" s="35"/>
    </row>
    <row r="32" spans="1:9" ht="15.75" x14ac:dyDescent="0.25">
      <c r="A32" s="34"/>
      <c r="B32" s="177"/>
      <c r="C32" s="189"/>
      <c r="D32" s="189"/>
      <c r="E32" s="189"/>
      <c r="F32" s="189"/>
      <c r="G32" s="30"/>
      <c r="H32" s="30"/>
      <c r="I32" s="35"/>
    </row>
    <row r="33" spans="1:9" ht="15.75" x14ac:dyDescent="0.25">
      <c r="A33" s="39" t="s">
        <v>3</v>
      </c>
      <c r="B33" s="177" t="s">
        <v>372</v>
      </c>
      <c r="C33" s="189"/>
      <c r="D33" s="189"/>
      <c r="E33" s="189"/>
      <c r="F33" s="189"/>
      <c r="G33" s="30"/>
      <c r="H33" s="30"/>
      <c r="I33" s="35"/>
    </row>
    <row r="34" spans="1:9" ht="16.5" thickBot="1" x14ac:dyDescent="0.3">
      <c r="A34" s="9">
        <f>INDEX('Point Grid'!$C$8:$I$37,MATCH($A$1,'Point Grid'!$A$8:$A$37,0),MATCH(A33,'Point Grid'!$C$7:$I$7,0))</f>
        <v>0.25</v>
      </c>
      <c r="B34" s="177" t="s">
        <v>373</v>
      </c>
      <c r="C34" s="189"/>
      <c r="D34" s="189"/>
      <c r="E34" s="189"/>
      <c r="F34" s="189"/>
      <c r="G34" s="30"/>
      <c r="H34" s="30"/>
      <c r="I34" s="35"/>
    </row>
    <row r="35" spans="1:9" ht="16.5" thickBot="1" x14ac:dyDescent="0.3">
      <c r="A35" s="5"/>
      <c r="B35" s="177"/>
      <c r="C35" s="189"/>
      <c r="D35" s="189"/>
      <c r="E35" s="189"/>
      <c r="F35" s="189"/>
      <c r="G35" s="30"/>
      <c r="H35" s="30"/>
      <c r="I35" s="35"/>
    </row>
    <row r="36" spans="1:9" ht="15.75" x14ac:dyDescent="0.25">
      <c r="A36" s="34"/>
      <c r="B36" s="177"/>
      <c r="C36" s="189"/>
      <c r="D36" s="189"/>
      <c r="E36" s="189"/>
      <c r="F36" s="189"/>
      <c r="G36" s="30"/>
      <c r="H36" s="30"/>
      <c r="I36" s="35"/>
    </row>
    <row r="37" spans="1:9" ht="15.75" x14ac:dyDescent="0.25">
      <c r="A37" s="39" t="s">
        <v>4</v>
      </c>
      <c r="B37" s="177" t="s">
        <v>374</v>
      </c>
      <c r="C37" s="189"/>
      <c r="D37" s="189"/>
      <c r="E37" s="189"/>
      <c r="F37" s="189"/>
      <c r="G37" s="30"/>
      <c r="H37" s="30"/>
      <c r="I37" s="35"/>
    </row>
    <row r="38" spans="1:9" ht="16.5" thickBot="1" x14ac:dyDescent="0.3">
      <c r="A38" s="9">
        <f>INDEX('Point Grid'!$C$8:$I$37,MATCH($A$1,'Point Grid'!$A$8:$A$37,0),MATCH(A37,'Point Grid'!$C$7:$I$7,0))</f>
        <v>2</v>
      </c>
      <c r="B38" s="177" t="s">
        <v>375</v>
      </c>
      <c r="C38" s="189"/>
      <c r="D38" s="189"/>
      <c r="E38" s="189"/>
      <c r="F38" s="189"/>
      <c r="G38" s="30"/>
      <c r="H38" s="30"/>
      <c r="I38" s="35"/>
    </row>
    <row r="39" spans="1:9" ht="16.5" thickBot="1" x14ac:dyDescent="0.3">
      <c r="A39" s="5"/>
      <c r="B39" s="42"/>
      <c r="C39" s="189"/>
      <c r="D39" s="189"/>
      <c r="E39" s="189"/>
      <c r="F39" s="189"/>
      <c r="G39" s="30"/>
      <c r="H39" s="30"/>
      <c r="I39" s="35"/>
    </row>
    <row r="40" spans="1:9" ht="16.5" thickBot="1" x14ac:dyDescent="0.3">
      <c r="A40" s="36"/>
      <c r="B40" s="43"/>
      <c r="C40" s="314"/>
      <c r="D40" s="314"/>
      <c r="E40" s="314"/>
      <c r="F40" s="314"/>
      <c r="G40" s="37"/>
      <c r="H40" s="37"/>
      <c r="I40" s="38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ignoredErrors>
    <ignoredError sqref="F17:H17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21"/>
  <sheetViews>
    <sheetView workbookViewId="0"/>
  </sheetViews>
  <sheetFormatPr defaultColWidth="9.140625" defaultRowHeight="15" x14ac:dyDescent="0.25"/>
  <cols>
    <col min="1" max="1" width="8.7109375" style="33" customWidth="1"/>
    <col min="2" max="2" width="16.7109375" style="33" customWidth="1"/>
    <col min="3" max="9" width="9.140625" style="33" customWidth="1"/>
    <col min="10" max="10" width="10.7109375" style="33" customWidth="1"/>
    <col min="11" max="16384" width="9.140625" style="33"/>
  </cols>
  <sheetData>
    <row r="1" spans="1:9" x14ac:dyDescent="0.25">
      <c r="A1" s="7">
        <v>26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2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x14ac:dyDescent="0.25">
      <c r="A3" s="8" t="s">
        <v>13</v>
      </c>
      <c r="B3" s="30" t="s">
        <v>389</v>
      </c>
      <c r="C3" s="30"/>
      <c r="D3" s="30"/>
      <c r="E3" s="30"/>
      <c r="F3" s="30"/>
      <c r="G3" s="30"/>
      <c r="H3" s="30"/>
      <c r="I3" s="35"/>
    </row>
    <row r="4" spans="1:9" x14ac:dyDescent="0.25">
      <c r="A4" s="9">
        <f>INDEX('Point Grid'!B:B,MATCH($A$1,'Point Grid'!A:A,0))</f>
        <v>1</v>
      </c>
      <c r="B4" s="30"/>
      <c r="C4" s="30"/>
      <c r="D4" s="30"/>
      <c r="E4" s="30"/>
      <c r="F4" s="30"/>
      <c r="G4" s="30"/>
      <c r="H4" s="30"/>
      <c r="I4" s="35"/>
    </row>
    <row r="5" spans="1:9" x14ac:dyDescent="0.25">
      <c r="A5" s="34"/>
      <c r="B5" s="30"/>
      <c r="C5" s="30"/>
      <c r="D5" s="30"/>
      <c r="E5" s="30"/>
      <c r="F5" s="30"/>
      <c r="G5" s="30"/>
      <c r="H5" s="30"/>
      <c r="I5" s="35"/>
    </row>
    <row r="6" spans="1:9" x14ac:dyDescent="0.25">
      <c r="A6" s="39" t="s">
        <v>2</v>
      </c>
      <c r="B6" s="30" t="s">
        <v>390</v>
      </c>
      <c r="C6" s="30"/>
      <c r="D6" s="30"/>
      <c r="E6" s="30"/>
      <c r="F6" s="30"/>
      <c r="G6" s="30"/>
      <c r="H6" s="30"/>
      <c r="I6" s="35"/>
    </row>
    <row r="7" spans="1:9" ht="15.75" thickBot="1" x14ac:dyDescent="0.3">
      <c r="A7" s="9">
        <f>INDEX('Point Grid'!$C$8:$I$37,MATCH($A$1,'Point Grid'!$A$8:$A$37,0),MATCH(A6,'Point Grid'!$C$7:$I$7,0))</f>
        <v>0.25</v>
      </c>
      <c r="B7" s="42"/>
      <c r="C7" s="30"/>
      <c r="D7" s="30"/>
      <c r="E7" s="30"/>
      <c r="F7" s="30"/>
      <c r="G7" s="30"/>
      <c r="H7" s="30"/>
      <c r="I7" s="35"/>
    </row>
    <row r="8" spans="1:9" ht="15.75" thickBot="1" x14ac:dyDescent="0.3">
      <c r="A8" s="5"/>
      <c r="B8" s="30"/>
      <c r="C8" s="30"/>
      <c r="D8" s="30"/>
      <c r="E8" s="30"/>
      <c r="F8" s="30"/>
      <c r="G8" s="30"/>
      <c r="H8" s="30"/>
      <c r="I8" s="35"/>
    </row>
    <row r="9" spans="1:9" x14ac:dyDescent="0.25">
      <c r="A9" s="34"/>
      <c r="B9" s="42"/>
      <c r="C9" s="30"/>
      <c r="D9" s="30"/>
      <c r="E9" s="30"/>
      <c r="F9" s="30"/>
      <c r="G9" s="30"/>
      <c r="H9" s="30"/>
      <c r="I9" s="35"/>
    </row>
    <row r="10" spans="1:9" x14ac:dyDescent="0.25">
      <c r="A10" s="39" t="s">
        <v>3</v>
      </c>
      <c r="B10" s="30" t="s">
        <v>391</v>
      </c>
      <c r="C10" s="30"/>
      <c r="D10" s="30"/>
      <c r="E10" s="30"/>
      <c r="F10" s="30"/>
      <c r="G10" s="30"/>
      <c r="H10" s="30"/>
      <c r="I10" s="35"/>
    </row>
    <row r="11" spans="1:9" ht="15.75" thickBot="1" x14ac:dyDescent="0.3">
      <c r="A11" s="9">
        <f>INDEX('Point Grid'!$C$8:$I$37,MATCH($A$1,'Point Grid'!$A$8:$A$37,0),MATCH(A10,'Point Grid'!$C$7:$I$7,0))</f>
        <v>0.25</v>
      </c>
      <c r="B11" s="30" t="s">
        <v>392</v>
      </c>
      <c r="C11" s="30"/>
      <c r="D11" s="30"/>
      <c r="E11" s="30"/>
      <c r="F11" s="30"/>
      <c r="G11" s="30"/>
      <c r="H11" s="30"/>
      <c r="I11" s="35"/>
    </row>
    <row r="12" spans="1:9" ht="15.75" thickBot="1" x14ac:dyDescent="0.3">
      <c r="A12" s="5"/>
      <c r="B12" s="42"/>
      <c r="C12" s="30"/>
      <c r="D12" s="30"/>
      <c r="E12" s="30"/>
      <c r="F12" s="30"/>
      <c r="G12" s="30"/>
      <c r="H12" s="30"/>
      <c r="I12" s="35"/>
    </row>
    <row r="13" spans="1:9" x14ac:dyDescent="0.25">
      <c r="A13" s="42"/>
      <c r="B13" s="42"/>
      <c r="C13" s="30"/>
      <c r="D13" s="30"/>
      <c r="E13" s="30"/>
      <c r="F13" s="30"/>
      <c r="G13" s="30"/>
      <c r="H13" s="30"/>
      <c r="I13" s="35"/>
    </row>
    <row r="14" spans="1:9" x14ac:dyDescent="0.25">
      <c r="A14" s="39" t="s">
        <v>4</v>
      </c>
      <c r="B14" s="30" t="s">
        <v>393</v>
      </c>
      <c r="C14" s="30"/>
      <c r="D14" s="30"/>
      <c r="E14" s="30"/>
      <c r="F14" s="30"/>
      <c r="G14" s="30"/>
      <c r="H14" s="30"/>
      <c r="I14" s="35"/>
    </row>
    <row r="15" spans="1:9" ht="15.75" thickBot="1" x14ac:dyDescent="0.3">
      <c r="A15" s="9">
        <f>INDEX('Point Grid'!$C$8:$I$37,MATCH($A$1,'Point Grid'!$A$8:$A$37,0),MATCH(A14,'Point Grid'!$C$7:$I$7,0))</f>
        <v>0.25</v>
      </c>
      <c r="B15" s="30" t="s">
        <v>394</v>
      </c>
      <c r="C15" s="30"/>
      <c r="D15" s="30"/>
      <c r="E15" s="30"/>
      <c r="F15" s="30"/>
      <c r="G15" s="30"/>
      <c r="H15" s="30"/>
      <c r="I15" s="35"/>
    </row>
    <row r="16" spans="1:9" ht="15.75" thickBot="1" x14ac:dyDescent="0.3">
      <c r="A16" s="5"/>
      <c r="B16" s="42"/>
      <c r="C16" s="30"/>
      <c r="D16" s="30"/>
      <c r="E16" s="30"/>
      <c r="F16" s="30"/>
      <c r="G16" s="30"/>
      <c r="H16" s="30"/>
      <c r="I16" s="35"/>
    </row>
    <row r="17" spans="1:9" x14ac:dyDescent="0.25">
      <c r="A17" s="34"/>
      <c r="B17" s="42"/>
      <c r="C17" s="30"/>
      <c r="D17" s="30"/>
      <c r="E17" s="30"/>
      <c r="F17" s="30"/>
      <c r="G17" s="30"/>
      <c r="H17" s="30"/>
      <c r="I17" s="35"/>
    </row>
    <row r="18" spans="1:9" x14ac:dyDescent="0.25">
      <c r="A18" s="39" t="s">
        <v>5</v>
      </c>
      <c r="B18" s="30" t="s">
        <v>395</v>
      </c>
      <c r="C18" s="30"/>
      <c r="D18" s="30"/>
      <c r="E18" s="30"/>
      <c r="F18" s="30"/>
      <c r="G18" s="30"/>
      <c r="H18" s="30"/>
      <c r="I18" s="35"/>
    </row>
    <row r="19" spans="1:9" ht="15.75" thickBot="1" x14ac:dyDescent="0.3">
      <c r="A19" s="9">
        <f>INDEX('Point Grid'!$C$8:$I$37,MATCH($A$1,'Point Grid'!$A$8:$A$37,0),MATCH(A18,'Point Grid'!$C$7:$I$7,0))</f>
        <v>0.25</v>
      </c>
      <c r="B19" s="42"/>
      <c r="C19" s="30"/>
      <c r="D19" s="30"/>
      <c r="E19" s="30"/>
      <c r="F19" s="30"/>
      <c r="G19" s="30"/>
      <c r="H19" s="30"/>
      <c r="I19" s="35"/>
    </row>
    <row r="20" spans="1:9" ht="15.75" thickBot="1" x14ac:dyDescent="0.3">
      <c r="A20" s="5"/>
      <c r="B20" s="42"/>
      <c r="C20" s="30"/>
      <c r="D20" s="30"/>
      <c r="E20" s="30"/>
      <c r="F20" s="30"/>
      <c r="G20" s="30"/>
      <c r="H20" s="30"/>
      <c r="I20" s="35"/>
    </row>
    <row r="21" spans="1:9" ht="15.75" thickBot="1" x14ac:dyDescent="0.3">
      <c r="A21" s="36"/>
      <c r="B21" s="37"/>
      <c r="C21" s="37"/>
      <c r="D21" s="37"/>
      <c r="E21" s="37"/>
      <c r="F21" s="37"/>
      <c r="G21" s="37"/>
      <c r="H21" s="37"/>
      <c r="I21" s="38"/>
    </row>
  </sheetData>
  <mergeCells count="1">
    <mergeCell ref="H1:I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28"/>
  <sheetViews>
    <sheetView workbookViewId="0"/>
  </sheetViews>
  <sheetFormatPr defaultColWidth="9.140625" defaultRowHeight="15" x14ac:dyDescent="0.25"/>
  <cols>
    <col min="1" max="1" width="8.7109375" style="33" customWidth="1"/>
    <col min="2" max="2" width="14.7109375" style="33" customWidth="1"/>
    <col min="3" max="3" width="18.85546875" style="33" customWidth="1"/>
    <col min="4" max="4" width="16.7109375" style="33" customWidth="1"/>
    <col min="5" max="5" width="13.140625" style="33" customWidth="1"/>
    <col min="6" max="6" width="11.85546875" style="33" customWidth="1"/>
    <col min="7" max="7" width="13.140625" style="33" customWidth="1"/>
    <col min="8" max="8" width="12.140625" style="33" bestFit="1" customWidth="1"/>
    <col min="9" max="9" width="9.140625" style="33" customWidth="1"/>
    <col min="10" max="10" width="10.7109375" style="33" customWidth="1"/>
    <col min="11" max="16384" width="9.140625" style="33"/>
  </cols>
  <sheetData>
    <row r="1" spans="1:9" x14ac:dyDescent="0.25">
      <c r="A1" s="7">
        <v>27</v>
      </c>
      <c r="B1" s="48" t="s">
        <v>12</v>
      </c>
      <c r="C1" s="48"/>
      <c r="D1" s="48"/>
      <c r="E1" s="32"/>
      <c r="F1" s="32"/>
      <c r="G1" s="32"/>
      <c r="H1" s="356" t="s">
        <v>30</v>
      </c>
      <c r="I1" s="357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x14ac:dyDescent="0.25">
      <c r="A3" s="8" t="s">
        <v>13</v>
      </c>
      <c r="B3" s="28" t="s">
        <v>418</v>
      </c>
      <c r="C3" s="28"/>
      <c r="D3" s="28"/>
      <c r="E3" s="28"/>
      <c r="F3" s="28"/>
      <c r="G3" s="28"/>
      <c r="H3" s="28"/>
      <c r="I3" s="35"/>
    </row>
    <row r="4" spans="1:9" x14ac:dyDescent="0.25">
      <c r="A4" s="9">
        <f>INDEX('Point Grid'!B:B,MATCH($A$1,'Point Grid'!A:A,0))</f>
        <v>2.75</v>
      </c>
      <c r="B4" s="28" t="s">
        <v>419</v>
      </c>
      <c r="C4" s="28"/>
      <c r="D4" s="28"/>
      <c r="E4" s="28"/>
      <c r="F4" s="28"/>
      <c r="G4" s="28"/>
      <c r="H4" s="28"/>
      <c r="I4" s="35"/>
    </row>
    <row r="5" spans="1:9" x14ac:dyDescent="0.25">
      <c r="A5" s="34"/>
      <c r="B5" s="28"/>
      <c r="C5" s="28"/>
      <c r="D5" s="28"/>
      <c r="E5" s="28"/>
      <c r="F5" s="28"/>
      <c r="G5" s="28"/>
      <c r="H5" s="28"/>
      <c r="I5" s="35"/>
    </row>
    <row r="6" spans="1:9" ht="15.75" x14ac:dyDescent="0.25">
      <c r="A6" s="42"/>
      <c r="B6" s="332"/>
      <c r="C6" s="333"/>
      <c r="D6" s="329" t="s">
        <v>420</v>
      </c>
      <c r="E6" s="330" t="s">
        <v>422</v>
      </c>
      <c r="F6" s="331" t="s">
        <v>424</v>
      </c>
      <c r="G6" s="330" t="s">
        <v>420</v>
      </c>
      <c r="H6" s="331" t="s">
        <v>422</v>
      </c>
      <c r="I6" s="254"/>
    </row>
    <row r="7" spans="1:9" ht="15.75" x14ac:dyDescent="0.25">
      <c r="A7" s="42"/>
      <c r="B7" s="323"/>
      <c r="C7" s="322"/>
      <c r="D7" s="320" t="s">
        <v>421</v>
      </c>
      <c r="E7" s="317" t="s">
        <v>421</v>
      </c>
      <c r="F7" s="316" t="s">
        <v>423</v>
      </c>
      <c r="G7" s="317" t="s">
        <v>421</v>
      </c>
      <c r="H7" s="316" t="s">
        <v>421</v>
      </c>
      <c r="I7" s="254"/>
    </row>
    <row r="8" spans="1:9" ht="15.75" x14ac:dyDescent="0.25">
      <c r="A8" s="42"/>
      <c r="B8" s="324" t="s">
        <v>425</v>
      </c>
      <c r="C8" s="327" t="s">
        <v>214</v>
      </c>
      <c r="D8" s="321">
        <v>42735</v>
      </c>
      <c r="E8" s="319">
        <v>42735</v>
      </c>
      <c r="F8" s="234">
        <v>2017</v>
      </c>
      <c r="G8" s="319">
        <v>43100</v>
      </c>
      <c r="H8" s="318">
        <v>43100</v>
      </c>
      <c r="I8" s="254"/>
    </row>
    <row r="9" spans="1:9" ht="15.75" x14ac:dyDescent="0.25">
      <c r="A9" s="42"/>
      <c r="B9" s="325" t="s">
        <v>178</v>
      </c>
      <c r="C9" s="214" t="s">
        <v>426</v>
      </c>
      <c r="D9" s="334">
        <v>2500</v>
      </c>
      <c r="E9" s="335">
        <v>3000</v>
      </c>
      <c r="F9" s="336">
        <v>150</v>
      </c>
      <c r="G9" s="335">
        <v>2800</v>
      </c>
      <c r="H9" s="334">
        <v>3300</v>
      </c>
      <c r="I9" s="344"/>
    </row>
    <row r="10" spans="1:9" ht="15.75" x14ac:dyDescent="0.25">
      <c r="A10" s="42"/>
      <c r="B10" s="326" t="s">
        <v>182</v>
      </c>
      <c r="C10" s="328" t="s">
        <v>427</v>
      </c>
      <c r="D10" s="337">
        <v>3500</v>
      </c>
      <c r="E10" s="338">
        <v>3000</v>
      </c>
      <c r="F10" s="339">
        <v>200</v>
      </c>
      <c r="G10" s="338">
        <v>3200</v>
      </c>
      <c r="H10" s="337">
        <v>3500</v>
      </c>
      <c r="I10" s="344"/>
    </row>
    <row r="11" spans="1:9" ht="15.75" x14ac:dyDescent="0.25">
      <c r="A11" s="42"/>
      <c r="B11" s="230" t="s">
        <v>187</v>
      </c>
      <c r="C11" s="315" t="s">
        <v>428</v>
      </c>
      <c r="D11" s="340">
        <v>5000</v>
      </c>
      <c r="E11" s="341">
        <v>4900</v>
      </c>
      <c r="F11" s="342">
        <v>500</v>
      </c>
      <c r="G11" s="341">
        <v>5000</v>
      </c>
      <c r="H11" s="343">
        <v>5500</v>
      </c>
      <c r="I11" s="345"/>
    </row>
    <row r="12" spans="1:9" x14ac:dyDescent="0.25">
      <c r="A12" s="34"/>
      <c r="B12" s="28"/>
      <c r="C12" s="28"/>
      <c r="D12" s="28"/>
      <c r="E12" s="28"/>
      <c r="F12" s="28"/>
      <c r="G12" s="28"/>
      <c r="H12" s="28"/>
      <c r="I12" s="35"/>
    </row>
    <row r="13" spans="1:9" ht="15.75" x14ac:dyDescent="0.25">
      <c r="A13" s="39" t="s">
        <v>2</v>
      </c>
      <c r="B13" s="177" t="s">
        <v>429</v>
      </c>
      <c r="C13" s="28"/>
      <c r="D13" s="28"/>
      <c r="E13" s="28"/>
      <c r="F13" s="28"/>
      <c r="G13" s="28"/>
      <c r="H13" s="28"/>
      <c r="I13" s="35"/>
    </row>
    <row r="14" spans="1:9" ht="16.5" thickBot="1" x14ac:dyDescent="0.3">
      <c r="A14" s="9">
        <f>INDEX('Point Grid'!$C$8:$I$37,MATCH($A$1,'Point Grid'!$A$8:$A$37,0),MATCH(A13,'Point Grid'!$C$7:$I$7,0))</f>
        <v>1</v>
      </c>
      <c r="B14" s="177" t="s">
        <v>430</v>
      </c>
      <c r="C14" s="28"/>
      <c r="D14" s="28"/>
      <c r="E14" s="28"/>
      <c r="F14" s="28"/>
      <c r="G14" s="28"/>
      <c r="H14" s="28"/>
      <c r="I14" s="35"/>
    </row>
    <row r="15" spans="1:9" ht="15.75" thickBot="1" x14ac:dyDescent="0.3">
      <c r="A15" s="5"/>
      <c r="B15" s="28"/>
      <c r="C15" s="28"/>
      <c r="D15" s="28"/>
      <c r="E15" s="28"/>
      <c r="F15" s="28"/>
      <c r="G15" s="28"/>
      <c r="H15" s="28"/>
      <c r="I15" s="35"/>
    </row>
    <row r="16" spans="1:9" x14ac:dyDescent="0.25">
      <c r="A16" s="34"/>
      <c r="B16" s="28"/>
      <c r="C16" s="28"/>
      <c r="D16" s="28"/>
      <c r="E16" s="28"/>
      <c r="F16" s="28"/>
      <c r="G16" s="28"/>
      <c r="H16" s="28"/>
      <c r="I16" s="35"/>
    </row>
    <row r="17" spans="1:9" ht="15.75" x14ac:dyDescent="0.25">
      <c r="A17" s="39" t="s">
        <v>3</v>
      </c>
      <c r="B17" s="177" t="s">
        <v>431</v>
      </c>
      <c r="C17" s="28"/>
      <c r="D17" s="28"/>
      <c r="E17" s="28"/>
      <c r="F17" s="28"/>
      <c r="G17" s="28"/>
      <c r="H17" s="28"/>
      <c r="I17" s="35"/>
    </row>
    <row r="18" spans="1:9" ht="16.5" thickBot="1" x14ac:dyDescent="0.3">
      <c r="A18" s="9">
        <f>INDEX('Point Grid'!$C$8:$I$37,MATCH($A$1,'Point Grid'!$A$8:$A$37,0),MATCH(A17,'Point Grid'!$C$7:$I$7,0))</f>
        <v>0.75</v>
      </c>
      <c r="B18" s="177" t="s">
        <v>432</v>
      </c>
      <c r="C18" s="28"/>
      <c r="D18" s="28"/>
      <c r="E18" s="28"/>
      <c r="F18" s="28"/>
      <c r="G18" s="28"/>
      <c r="H18" s="28"/>
      <c r="I18" s="35"/>
    </row>
    <row r="19" spans="1:9" ht="16.5" thickBot="1" x14ac:dyDescent="0.3">
      <c r="A19" s="5"/>
      <c r="B19" s="177"/>
      <c r="C19" s="28"/>
      <c r="D19" s="28"/>
      <c r="E19" s="28"/>
      <c r="F19" s="28"/>
      <c r="G19" s="28"/>
      <c r="H19" s="28"/>
      <c r="I19" s="35"/>
    </row>
    <row r="20" spans="1:9" ht="15.75" x14ac:dyDescent="0.25">
      <c r="A20" s="34"/>
      <c r="B20" s="177"/>
      <c r="C20" s="28"/>
      <c r="D20" s="28"/>
      <c r="E20" s="28"/>
      <c r="F20" s="28"/>
      <c r="G20" s="28"/>
      <c r="H20" s="28"/>
      <c r="I20" s="35"/>
    </row>
    <row r="21" spans="1:9" ht="15.75" x14ac:dyDescent="0.25">
      <c r="A21" s="39" t="s">
        <v>4</v>
      </c>
      <c r="B21" s="177" t="s">
        <v>433</v>
      </c>
      <c r="C21" s="28"/>
      <c r="D21" s="28"/>
      <c r="E21" s="28"/>
      <c r="F21" s="28"/>
      <c r="G21" s="28"/>
      <c r="H21" s="28"/>
      <c r="I21" s="35"/>
    </row>
    <row r="22" spans="1:9" ht="16.5" thickBot="1" x14ac:dyDescent="0.3">
      <c r="A22" s="9">
        <f>INDEX('Point Grid'!$C$8:$I$37,MATCH($A$1,'Point Grid'!$A$8:$A$37,0),MATCH(A21,'Point Grid'!$C$7:$I$7,0))</f>
        <v>0.5</v>
      </c>
      <c r="B22" s="177" t="s">
        <v>434</v>
      </c>
      <c r="C22" s="28"/>
      <c r="D22" s="28"/>
      <c r="E22" s="28"/>
      <c r="F22" s="28"/>
      <c r="G22" s="28"/>
      <c r="H22" s="28"/>
      <c r="I22" s="35"/>
    </row>
    <row r="23" spans="1:9" ht="16.5" thickBot="1" x14ac:dyDescent="0.3">
      <c r="A23" s="5"/>
      <c r="B23" s="177"/>
      <c r="C23" s="28"/>
      <c r="D23" s="28"/>
      <c r="E23" s="28"/>
      <c r="F23" s="28"/>
      <c r="G23" s="28"/>
      <c r="H23" s="28"/>
      <c r="I23" s="35"/>
    </row>
    <row r="24" spans="1:9" ht="15.75" x14ac:dyDescent="0.25">
      <c r="A24" s="34"/>
      <c r="B24" s="177"/>
      <c r="C24" s="28"/>
      <c r="D24" s="28"/>
      <c r="E24" s="28"/>
      <c r="F24" s="28"/>
      <c r="G24" s="28"/>
      <c r="H24" s="28"/>
      <c r="I24" s="35"/>
    </row>
    <row r="25" spans="1:9" ht="15.75" x14ac:dyDescent="0.25">
      <c r="A25" s="39" t="s">
        <v>5</v>
      </c>
      <c r="B25" s="177" t="s">
        <v>435</v>
      </c>
      <c r="C25" s="28"/>
      <c r="D25" s="28"/>
      <c r="E25" s="28"/>
      <c r="F25" s="28"/>
      <c r="G25" s="28"/>
      <c r="H25" s="30"/>
      <c r="I25" s="35"/>
    </row>
    <row r="26" spans="1:9" ht="16.5" thickBot="1" x14ac:dyDescent="0.3">
      <c r="A26" s="9">
        <f>INDEX('Point Grid'!$C$8:$I$37,MATCH($A$1,'Point Grid'!$A$8:$A$37,0),MATCH(A25,'Point Grid'!$C$7:$I$7,0))</f>
        <v>0.5</v>
      </c>
      <c r="B26" s="177" t="s">
        <v>436</v>
      </c>
      <c r="C26" s="28"/>
      <c r="D26" s="28"/>
      <c r="E26" s="28"/>
      <c r="F26" s="30"/>
      <c r="G26" s="30"/>
      <c r="H26" s="30"/>
      <c r="I26" s="35"/>
    </row>
    <row r="27" spans="1:9" ht="15.75" thickBot="1" x14ac:dyDescent="0.3">
      <c r="A27" s="5"/>
      <c r="B27" s="30"/>
      <c r="C27" s="30"/>
      <c r="D27" s="30"/>
      <c r="E27" s="30"/>
      <c r="F27" s="30"/>
      <c r="G27" s="30"/>
      <c r="H27" s="30"/>
      <c r="I27" s="35"/>
    </row>
    <row r="28" spans="1:9" ht="15.75" thickBot="1" x14ac:dyDescent="0.3">
      <c r="A28" s="36"/>
      <c r="B28" s="37"/>
      <c r="C28" s="37"/>
      <c r="D28" s="37"/>
      <c r="E28" s="37"/>
      <c r="F28" s="37"/>
      <c r="G28" s="37"/>
      <c r="H28" s="37"/>
      <c r="I28" s="38"/>
    </row>
  </sheetData>
  <mergeCells count="1">
    <mergeCell ref="H1:I1"/>
  </mergeCells>
  <conditionalFormatting sqref="B1:D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disablePrompts="1" count="1">
    <dataValidation type="list" allowBlank="1" showInputMessage="1" showErrorMessage="1" sqref="B1:D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I20"/>
  <sheetViews>
    <sheetView workbookViewId="0"/>
  </sheetViews>
  <sheetFormatPr defaultColWidth="9.140625" defaultRowHeight="15" x14ac:dyDescent="0.25"/>
  <cols>
    <col min="1" max="1" width="8.7109375" style="33" customWidth="1"/>
    <col min="2" max="2" width="16.7109375" style="33" customWidth="1"/>
    <col min="3" max="9" width="9.140625" style="33" customWidth="1"/>
    <col min="10" max="10" width="10.7109375" style="33" customWidth="1"/>
    <col min="11" max="16384" width="9.140625" style="33"/>
  </cols>
  <sheetData>
    <row r="1" spans="1:9" x14ac:dyDescent="0.25">
      <c r="A1" s="7">
        <v>28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2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x14ac:dyDescent="0.25">
      <c r="A3" s="8" t="s">
        <v>13</v>
      </c>
      <c r="B3" s="30" t="s">
        <v>396</v>
      </c>
      <c r="C3" s="30"/>
      <c r="D3" s="30"/>
      <c r="E3" s="30"/>
      <c r="F3" s="30"/>
      <c r="G3" s="30"/>
      <c r="H3" s="30"/>
      <c r="I3" s="35"/>
    </row>
    <row r="4" spans="1:9" ht="15.75" thickBot="1" x14ac:dyDescent="0.3">
      <c r="A4" s="9">
        <f>INDEX('Point Grid'!B:B,MATCH($A$1,'Point Grid'!A:A,0))</f>
        <v>1.5</v>
      </c>
      <c r="B4" s="30" t="s">
        <v>397</v>
      </c>
      <c r="C4" s="30"/>
      <c r="D4" s="30"/>
      <c r="E4" s="30"/>
      <c r="F4" s="30"/>
      <c r="G4" s="30"/>
      <c r="H4" s="30"/>
      <c r="I4" s="35"/>
    </row>
    <row r="5" spans="1:9" ht="15.75" thickBot="1" x14ac:dyDescent="0.3">
      <c r="A5" s="5"/>
      <c r="B5" s="30"/>
      <c r="C5" s="30"/>
      <c r="D5" s="30"/>
      <c r="E5" s="30"/>
      <c r="F5" s="30"/>
      <c r="G5" s="30"/>
      <c r="H5" s="30"/>
      <c r="I5" s="35"/>
    </row>
    <row r="6" spans="1:9" x14ac:dyDescent="0.25">
      <c r="A6" s="45"/>
      <c r="B6" s="30"/>
      <c r="C6" s="30"/>
      <c r="D6" s="30"/>
      <c r="E6" s="30"/>
      <c r="F6" s="30"/>
      <c r="G6" s="30"/>
      <c r="H6" s="30"/>
      <c r="I6" s="35"/>
    </row>
    <row r="7" spans="1:9" x14ac:dyDescent="0.25">
      <c r="A7" s="25"/>
      <c r="B7" s="30"/>
      <c r="C7" s="30"/>
      <c r="D7" s="30"/>
      <c r="E7" s="30"/>
      <c r="F7" s="30"/>
      <c r="G7" s="30"/>
      <c r="H7" s="30"/>
      <c r="I7" s="35"/>
    </row>
    <row r="8" spans="1:9" x14ac:dyDescent="0.25">
      <c r="A8" s="47"/>
      <c r="B8" s="30"/>
      <c r="C8" s="30"/>
      <c r="D8" s="30"/>
      <c r="E8" s="30"/>
      <c r="F8" s="30"/>
      <c r="G8" s="30"/>
      <c r="H8" s="30"/>
      <c r="I8" s="35"/>
    </row>
    <row r="9" spans="1:9" x14ac:dyDescent="0.25">
      <c r="A9" s="30"/>
      <c r="B9" s="30"/>
      <c r="C9" s="30"/>
      <c r="D9" s="30"/>
      <c r="E9" s="30"/>
      <c r="F9" s="30"/>
      <c r="G9" s="30"/>
      <c r="H9" s="30"/>
      <c r="I9" s="35"/>
    </row>
    <row r="10" spans="1:9" x14ac:dyDescent="0.25">
      <c r="A10" s="45"/>
      <c r="B10" s="30"/>
      <c r="C10" s="30"/>
      <c r="D10" s="30"/>
      <c r="E10" s="30"/>
      <c r="F10" s="30"/>
      <c r="G10" s="30"/>
      <c r="H10" s="30"/>
      <c r="I10" s="35"/>
    </row>
    <row r="11" spans="1:9" x14ac:dyDescent="0.25">
      <c r="A11" s="25"/>
      <c r="B11" s="30"/>
      <c r="C11" s="30"/>
      <c r="D11" s="30"/>
      <c r="E11" s="30"/>
      <c r="F11" s="30"/>
      <c r="G11" s="30"/>
      <c r="H11" s="30"/>
      <c r="I11" s="35"/>
    </row>
    <row r="12" spans="1:9" x14ac:dyDescent="0.25">
      <c r="A12" s="26"/>
      <c r="B12" s="30"/>
      <c r="C12" s="30"/>
      <c r="D12" s="30"/>
      <c r="E12" s="30"/>
      <c r="F12" s="30"/>
      <c r="G12" s="30"/>
      <c r="H12" s="30"/>
      <c r="I12" s="35"/>
    </row>
    <row r="13" spans="1:9" x14ac:dyDescent="0.25">
      <c r="A13" s="30"/>
      <c r="B13" s="30"/>
      <c r="C13" s="30"/>
      <c r="D13" s="30"/>
      <c r="E13" s="30"/>
      <c r="F13" s="30"/>
      <c r="G13" s="30"/>
      <c r="H13" s="30"/>
      <c r="I13" s="35"/>
    </row>
    <row r="14" spans="1:9" x14ac:dyDescent="0.25">
      <c r="A14" s="30"/>
      <c r="B14" s="30"/>
      <c r="C14" s="30"/>
      <c r="D14" s="30"/>
      <c r="E14" s="30"/>
      <c r="F14" s="30"/>
      <c r="G14" s="30"/>
      <c r="H14" s="30"/>
      <c r="I14" s="35"/>
    </row>
    <row r="15" spans="1:9" x14ac:dyDescent="0.25">
      <c r="A15" s="34"/>
      <c r="B15" s="30"/>
      <c r="C15" s="30"/>
      <c r="D15" s="30"/>
      <c r="E15" s="30"/>
      <c r="F15" s="30"/>
      <c r="G15" s="30"/>
      <c r="H15" s="30"/>
      <c r="I15" s="35"/>
    </row>
    <row r="16" spans="1:9" x14ac:dyDescent="0.25">
      <c r="A16" s="34"/>
      <c r="B16" s="30"/>
      <c r="C16" s="30"/>
      <c r="D16" s="30"/>
      <c r="E16" s="30"/>
      <c r="F16" s="30"/>
      <c r="G16" s="30"/>
      <c r="H16" s="30"/>
      <c r="I16" s="35"/>
    </row>
    <row r="17" spans="1:9" x14ac:dyDescent="0.25">
      <c r="A17" s="34"/>
      <c r="B17" s="30"/>
      <c r="C17" s="30"/>
      <c r="D17" s="30"/>
      <c r="E17" s="30"/>
      <c r="F17" s="30"/>
      <c r="G17" s="30"/>
      <c r="H17" s="30"/>
      <c r="I17" s="35"/>
    </row>
    <row r="18" spans="1:9" x14ac:dyDescent="0.25">
      <c r="A18" s="34"/>
      <c r="B18" s="30"/>
      <c r="C18" s="30"/>
      <c r="D18" s="30"/>
      <c r="E18" s="30"/>
      <c r="F18" s="30"/>
      <c r="G18" s="30"/>
      <c r="H18" s="30"/>
      <c r="I18" s="35"/>
    </row>
    <row r="19" spans="1:9" x14ac:dyDescent="0.25">
      <c r="A19" s="34"/>
      <c r="B19" s="30"/>
      <c r="C19" s="30"/>
      <c r="D19" s="30"/>
      <c r="E19" s="30"/>
      <c r="F19" s="30"/>
      <c r="G19" s="30"/>
      <c r="H19" s="30"/>
      <c r="I19" s="35"/>
    </row>
    <row r="20" spans="1:9" ht="15.75" thickBot="1" x14ac:dyDescent="0.3">
      <c r="A20" s="36"/>
      <c r="B20" s="37"/>
      <c r="C20" s="37"/>
      <c r="D20" s="37"/>
      <c r="E20" s="37"/>
      <c r="F20" s="37"/>
      <c r="G20" s="37"/>
      <c r="H20" s="37"/>
      <c r="I20" s="38"/>
    </row>
  </sheetData>
  <mergeCells count="1">
    <mergeCell ref="H1:I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22"/>
  <sheetViews>
    <sheetView workbookViewId="0"/>
  </sheetViews>
  <sheetFormatPr defaultColWidth="9.140625" defaultRowHeight="15" x14ac:dyDescent="0.25"/>
  <cols>
    <col min="1" max="1" width="8.7109375" style="33" customWidth="1"/>
    <col min="2" max="2" width="16.7109375" style="33" customWidth="1"/>
    <col min="3" max="9" width="9.140625" style="33" customWidth="1"/>
    <col min="10" max="10" width="10.7109375" style="33" customWidth="1"/>
    <col min="11" max="16384" width="9.140625" style="33"/>
  </cols>
  <sheetData>
    <row r="1" spans="1:9" x14ac:dyDescent="0.25">
      <c r="A1" s="7">
        <v>29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2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x14ac:dyDescent="0.25">
      <c r="A3" s="8" t="s">
        <v>13</v>
      </c>
      <c r="B3" s="30"/>
      <c r="C3" s="30"/>
      <c r="D3" s="30"/>
      <c r="E3" s="30"/>
      <c r="F3" s="30"/>
      <c r="G3" s="30"/>
      <c r="H3" s="30"/>
      <c r="I3" s="35"/>
    </row>
    <row r="4" spans="1:9" x14ac:dyDescent="0.25">
      <c r="A4" s="9">
        <f>INDEX('Point Grid'!B:B,MATCH($A$1,'Point Grid'!A:A,0))</f>
        <v>2</v>
      </c>
      <c r="B4" s="30"/>
      <c r="C4" s="30"/>
      <c r="D4" s="30"/>
      <c r="E4" s="30"/>
      <c r="F4" s="30"/>
      <c r="G4" s="30"/>
      <c r="H4" s="30"/>
      <c r="I4" s="35"/>
    </row>
    <row r="5" spans="1:9" x14ac:dyDescent="0.25">
      <c r="A5" s="34"/>
      <c r="B5" s="30"/>
      <c r="C5" s="30"/>
      <c r="D5" s="30"/>
      <c r="E5" s="30"/>
      <c r="F5" s="30"/>
      <c r="G5" s="30"/>
      <c r="H5" s="30"/>
      <c r="I5" s="35"/>
    </row>
    <row r="6" spans="1:9" x14ac:dyDescent="0.25">
      <c r="A6" s="39" t="s">
        <v>2</v>
      </c>
      <c r="B6" s="30" t="s">
        <v>398</v>
      </c>
      <c r="C6" s="30"/>
      <c r="D6" s="30"/>
      <c r="E6" s="30"/>
      <c r="F6" s="30"/>
      <c r="G6" s="30"/>
      <c r="H6" s="30"/>
      <c r="I6" s="35"/>
    </row>
    <row r="7" spans="1:9" ht="15.75" thickBot="1" x14ac:dyDescent="0.3">
      <c r="A7" s="9">
        <f>INDEX('Point Grid'!$C$8:$I$37,MATCH($A$1,'Point Grid'!$A$8:$A$37,0),MATCH(A6,'Point Grid'!$C$7:$I$7,0))</f>
        <v>0.5</v>
      </c>
      <c r="B7" s="30" t="s">
        <v>399</v>
      </c>
      <c r="C7" s="30"/>
      <c r="D7" s="30"/>
      <c r="E7" s="30"/>
      <c r="F7" s="30"/>
      <c r="G7" s="30"/>
      <c r="H7" s="30"/>
      <c r="I7" s="35"/>
    </row>
    <row r="8" spans="1:9" ht="15.75" thickBot="1" x14ac:dyDescent="0.3">
      <c r="A8" s="5"/>
      <c r="B8" s="30"/>
      <c r="C8" s="30"/>
      <c r="D8" s="30"/>
      <c r="E8" s="30"/>
      <c r="F8" s="30"/>
      <c r="G8" s="30"/>
      <c r="H8" s="30"/>
      <c r="I8" s="35"/>
    </row>
    <row r="9" spans="1:9" x14ac:dyDescent="0.25">
      <c r="A9" s="42"/>
      <c r="B9" s="30"/>
      <c r="C9" s="30"/>
      <c r="D9" s="30"/>
      <c r="E9" s="30"/>
      <c r="F9" s="30"/>
      <c r="G9" s="30"/>
      <c r="H9" s="30"/>
      <c r="I9" s="35"/>
    </row>
    <row r="10" spans="1:9" x14ac:dyDescent="0.25">
      <c r="A10" s="39" t="s">
        <v>3</v>
      </c>
      <c r="B10" s="30" t="s">
        <v>400</v>
      </c>
      <c r="C10" s="30"/>
      <c r="D10" s="30"/>
      <c r="E10" s="30"/>
      <c r="F10" s="30"/>
      <c r="G10" s="30"/>
      <c r="H10" s="30"/>
      <c r="I10" s="35"/>
    </row>
    <row r="11" spans="1:9" ht="15.75" thickBot="1" x14ac:dyDescent="0.3">
      <c r="A11" s="9">
        <f>INDEX('Point Grid'!$C$8:$I$37,MATCH($A$1,'Point Grid'!$A$8:$A$37,0),MATCH(A10,'Point Grid'!$C$7:$I$7,0))</f>
        <v>1.5</v>
      </c>
      <c r="B11" s="30" t="s">
        <v>403</v>
      </c>
      <c r="C11" s="30"/>
      <c r="D11" s="30"/>
      <c r="E11" s="30"/>
      <c r="F11" s="30"/>
      <c r="G11" s="30"/>
      <c r="H11" s="30"/>
      <c r="I11" s="35"/>
    </row>
    <row r="12" spans="1:9" ht="15.75" thickBot="1" x14ac:dyDescent="0.3">
      <c r="A12" s="5"/>
      <c r="B12" s="30" t="s">
        <v>404</v>
      </c>
      <c r="C12" s="30"/>
      <c r="D12" s="30"/>
      <c r="E12" s="30"/>
      <c r="F12" s="30"/>
      <c r="G12" s="30"/>
      <c r="H12" s="30"/>
      <c r="I12" s="35"/>
    </row>
    <row r="13" spans="1:9" x14ac:dyDescent="0.25">
      <c r="A13" s="9"/>
      <c r="B13" s="30"/>
      <c r="C13" s="30"/>
      <c r="D13" s="30"/>
      <c r="E13" s="30"/>
      <c r="F13" s="30"/>
      <c r="G13" s="30"/>
      <c r="H13" s="30"/>
      <c r="I13" s="35"/>
    </row>
    <row r="14" spans="1:9" x14ac:dyDescent="0.25">
      <c r="A14" s="42"/>
      <c r="B14" s="30" t="s">
        <v>401</v>
      </c>
      <c r="C14" s="30"/>
      <c r="D14" s="30"/>
      <c r="E14" s="30"/>
      <c r="F14" s="30"/>
      <c r="G14" s="30"/>
      <c r="H14" s="30"/>
      <c r="I14" s="35"/>
    </row>
    <row r="15" spans="1:9" x14ac:dyDescent="0.25">
      <c r="A15" s="42"/>
      <c r="B15" s="30" t="s">
        <v>405</v>
      </c>
      <c r="C15" s="30"/>
      <c r="D15" s="30"/>
      <c r="E15" s="30"/>
      <c r="F15" s="30"/>
      <c r="G15" s="30"/>
      <c r="H15" s="30"/>
      <c r="I15" s="35"/>
    </row>
    <row r="16" spans="1:9" x14ac:dyDescent="0.25">
      <c r="A16" s="42"/>
      <c r="B16" s="30" t="s">
        <v>406</v>
      </c>
      <c r="C16" s="30"/>
      <c r="D16" s="30"/>
      <c r="E16" s="30"/>
      <c r="F16" s="30"/>
      <c r="G16" s="30"/>
      <c r="H16" s="30"/>
      <c r="I16" s="35"/>
    </row>
    <row r="17" spans="1:9" x14ac:dyDescent="0.25">
      <c r="A17" s="42"/>
      <c r="B17" s="30" t="s">
        <v>407</v>
      </c>
      <c r="C17" s="30"/>
      <c r="D17" s="30"/>
      <c r="E17" s="30"/>
      <c r="F17" s="30"/>
      <c r="G17" s="30"/>
      <c r="H17" s="30"/>
      <c r="I17" s="35"/>
    </row>
    <row r="18" spans="1:9" x14ac:dyDescent="0.25">
      <c r="A18" s="45"/>
      <c r="B18" s="30"/>
      <c r="C18" s="30"/>
      <c r="D18" s="30"/>
      <c r="E18" s="30"/>
      <c r="F18" s="30"/>
      <c r="G18" s="30"/>
      <c r="H18" s="30"/>
      <c r="I18" s="35"/>
    </row>
    <row r="19" spans="1:9" x14ac:dyDescent="0.25">
      <c r="A19" s="25"/>
      <c r="B19" s="30" t="s">
        <v>402</v>
      </c>
      <c r="C19" s="30"/>
      <c r="D19" s="30"/>
      <c r="E19" s="30"/>
      <c r="F19" s="30"/>
      <c r="G19" s="30"/>
      <c r="H19" s="30"/>
      <c r="I19" s="35"/>
    </row>
    <row r="20" spans="1:9" x14ac:dyDescent="0.25">
      <c r="A20" s="26"/>
      <c r="B20" s="30" t="s">
        <v>408</v>
      </c>
      <c r="C20" s="30"/>
      <c r="D20" s="30"/>
      <c r="E20" s="30"/>
      <c r="F20" s="30"/>
      <c r="G20" s="30"/>
      <c r="H20" s="30"/>
      <c r="I20" s="35"/>
    </row>
    <row r="21" spans="1:9" x14ac:dyDescent="0.25">
      <c r="A21" s="30"/>
      <c r="B21" s="30" t="s">
        <v>409</v>
      </c>
      <c r="C21" s="30"/>
      <c r="D21" s="30"/>
      <c r="E21" s="30"/>
      <c r="F21" s="30"/>
      <c r="G21" s="30"/>
      <c r="H21" s="30"/>
      <c r="I21" s="35"/>
    </row>
    <row r="22" spans="1:9" ht="15.75" thickBot="1" x14ac:dyDescent="0.3">
      <c r="A22" s="36"/>
      <c r="B22" s="37"/>
      <c r="C22" s="37"/>
      <c r="D22" s="37"/>
      <c r="E22" s="37"/>
      <c r="F22" s="37"/>
      <c r="G22" s="37"/>
      <c r="H22" s="37"/>
      <c r="I22" s="38"/>
    </row>
  </sheetData>
  <mergeCells count="1">
    <mergeCell ref="H1:I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I20"/>
  <sheetViews>
    <sheetView workbookViewId="0"/>
  </sheetViews>
  <sheetFormatPr defaultColWidth="9.140625" defaultRowHeight="15" x14ac:dyDescent="0.25"/>
  <cols>
    <col min="1" max="1" width="8.7109375" style="33" customWidth="1"/>
    <col min="2" max="2" width="16.7109375" style="33" customWidth="1"/>
    <col min="3" max="7" width="9.140625" style="33" customWidth="1"/>
    <col min="8" max="8" width="10.7109375" style="33" customWidth="1"/>
    <col min="9" max="9" width="9.140625" style="33" customWidth="1"/>
    <col min="10" max="10" width="10.7109375" style="33" customWidth="1"/>
    <col min="11" max="16384" width="9.140625" style="33"/>
  </cols>
  <sheetData>
    <row r="1" spans="1:9" x14ac:dyDescent="0.25">
      <c r="A1" s="7">
        <v>30</v>
      </c>
      <c r="B1" s="48" t="s">
        <v>12</v>
      </c>
      <c r="C1" s="32"/>
      <c r="D1" s="32"/>
      <c r="E1" s="32"/>
      <c r="F1" s="32"/>
      <c r="G1" s="32"/>
      <c r="H1" s="349" t="s">
        <v>30</v>
      </c>
      <c r="I1" s="352"/>
    </row>
    <row r="2" spans="1:9" x14ac:dyDescent="0.25">
      <c r="A2" s="34"/>
      <c r="B2" s="30"/>
      <c r="C2" s="30"/>
      <c r="D2" s="30"/>
      <c r="E2" s="30"/>
      <c r="F2" s="30"/>
      <c r="G2" s="30"/>
      <c r="H2" s="30"/>
      <c r="I2" s="35"/>
    </row>
    <row r="3" spans="1:9" x14ac:dyDescent="0.25">
      <c r="A3" s="8" t="s">
        <v>13</v>
      </c>
      <c r="B3" s="30"/>
      <c r="C3" s="30"/>
      <c r="D3" s="30"/>
      <c r="E3" s="30"/>
      <c r="F3" s="30"/>
      <c r="G3" s="30"/>
      <c r="H3" s="30"/>
      <c r="I3" s="35"/>
    </row>
    <row r="4" spans="1:9" x14ac:dyDescent="0.25">
      <c r="A4" s="9">
        <f>INDEX('Point Grid'!B:B,MATCH($A$1,'Point Grid'!A:A,0))</f>
        <v>2.5</v>
      </c>
      <c r="B4" s="30"/>
      <c r="C4" s="30"/>
      <c r="D4" s="30"/>
      <c r="E4" s="30"/>
      <c r="F4" s="30"/>
      <c r="G4" s="30"/>
      <c r="H4" s="30"/>
      <c r="I4" s="35"/>
    </row>
    <row r="5" spans="1:9" x14ac:dyDescent="0.25">
      <c r="A5" s="42"/>
      <c r="B5" s="30"/>
      <c r="C5" s="30"/>
      <c r="D5" s="30"/>
      <c r="E5" s="30"/>
      <c r="F5" s="30"/>
      <c r="G5" s="30"/>
      <c r="H5" s="30"/>
      <c r="I5" s="35"/>
    </row>
    <row r="6" spans="1:9" ht="15.75" x14ac:dyDescent="0.25">
      <c r="A6" s="39" t="s">
        <v>2</v>
      </c>
      <c r="B6" s="177" t="s">
        <v>410</v>
      </c>
      <c r="C6" s="30"/>
      <c r="D6" s="30"/>
      <c r="E6" s="30"/>
      <c r="F6" s="30"/>
      <c r="G6" s="30"/>
      <c r="H6" s="30"/>
      <c r="I6" s="35"/>
    </row>
    <row r="7" spans="1:9" ht="16.5" thickBot="1" x14ac:dyDescent="0.3">
      <c r="A7" s="9">
        <f>INDEX('Point Grid'!$C$8:$I$37,MATCH($A$1,'Point Grid'!$A$8:$A$37,0),MATCH(A6,'Point Grid'!$C$7:$I$7,0))</f>
        <v>1</v>
      </c>
      <c r="B7" s="177" t="s">
        <v>411</v>
      </c>
      <c r="C7" s="30"/>
      <c r="D7" s="30"/>
      <c r="E7" s="30"/>
      <c r="F7" s="30"/>
      <c r="G7" s="30"/>
      <c r="H7" s="30"/>
      <c r="I7" s="35"/>
    </row>
    <row r="8" spans="1:9" ht="16.5" thickBot="1" x14ac:dyDescent="0.3">
      <c r="A8" s="5"/>
      <c r="B8" s="189"/>
      <c r="C8" s="30"/>
      <c r="D8" s="30"/>
      <c r="E8" s="30"/>
      <c r="F8" s="30"/>
      <c r="G8" s="30"/>
      <c r="H8" s="30"/>
      <c r="I8" s="35"/>
    </row>
    <row r="9" spans="1:9" x14ac:dyDescent="0.25">
      <c r="A9" s="34"/>
      <c r="B9" s="42"/>
      <c r="C9" s="30"/>
      <c r="D9" s="30"/>
      <c r="E9" s="30"/>
      <c r="F9" s="30"/>
      <c r="G9" s="30"/>
      <c r="H9" s="30"/>
      <c r="I9" s="35"/>
    </row>
    <row r="10" spans="1:9" ht="15.75" x14ac:dyDescent="0.25">
      <c r="A10" s="39" t="s">
        <v>3</v>
      </c>
      <c r="B10" s="177" t="s">
        <v>412</v>
      </c>
      <c r="C10" s="30"/>
      <c r="D10" s="30"/>
      <c r="E10" s="30"/>
      <c r="F10" s="30"/>
      <c r="G10" s="30"/>
      <c r="H10" s="30"/>
      <c r="I10" s="35"/>
    </row>
    <row r="11" spans="1:9" ht="16.5" thickBot="1" x14ac:dyDescent="0.3">
      <c r="A11" s="9">
        <f>INDEX('Point Grid'!$C$8:$I$37,MATCH($A$1,'Point Grid'!$A$8:$A$37,0),MATCH(A10,'Point Grid'!$C$7:$I$7,0))</f>
        <v>1</v>
      </c>
      <c r="B11" s="177"/>
      <c r="C11" s="30"/>
      <c r="D11" s="30"/>
      <c r="E11" s="30"/>
      <c r="F11" s="30"/>
      <c r="G11" s="30"/>
      <c r="H11" s="30"/>
      <c r="I11" s="35"/>
    </row>
    <row r="12" spans="1:9" ht="16.5" thickBot="1" x14ac:dyDescent="0.3">
      <c r="A12" s="5"/>
      <c r="B12" s="178" t="s">
        <v>413</v>
      </c>
      <c r="C12" s="30"/>
      <c r="D12" s="30"/>
      <c r="E12" s="30"/>
      <c r="F12" s="30"/>
      <c r="G12" s="30"/>
      <c r="H12" s="30"/>
      <c r="I12" s="35"/>
    </row>
    <row r="13" spans="1:9" ht="15.75" x14ac:dyDescent="0.25">
      <c r="A13" s="34"/>
      <c r="B13" s="178" t="s">
        <v>414</v>
      </c>
      <c r="C13" s="30"/>
      <c r="D13" s="30"/>
      <c r="E13" s="30"/>
      <c r="F13" s="30"/>
      <c r="G13" s="30"/>
      <c r="H13" s="30"/>
      <c r="I13" s="35"/>
    </row>
    <row r="14" spans="1:9" ht="15.75" x14ac:dyDescent="0.25">
      <c r="A14" s="39" t="s">
        <v>4</v>
      </c>
      <c r="B14" s="189"/>
      <c r="C14" s="30"/>
      <c r="D14" s="30"/>
      <c r="E14" s="30"/>
      <c r="F14" s="30"/>
      <c r="G14" s="30"/>
      <c r="H14" s="30"/>
      <c r="I14" s="35"/>
    </row>
    <row r="15" spans="1:9" ht="16.5" thickBot="1" x14ac:dyDescent="0.3">
      <c r="A15" s="9">
        <f>INDEX('Point Grid'!$C$8:$I$37,MATCH($A$1,'Point Grid'!$A$8:$A$37,0),MATCH(A14,'Point Grid'!$C$7:$I$7,0))</f>
        <v>0.5</v>
      </c>
      <c r="B15" s="189" t="s">
        <v>415</v>
      </c>
      <c r="C15" s="30"/>
      <c r="D15" s="30"/>
      <c r="E15" s="30"/>
      <c r="F15" s="30"/>
      <c r="G15" s="30"/>
      <c r="H15" s="30"/>
      <c r="I15" s="35"/>
    </row>
    <row r="16" spans="1:9" ht="15.75" thickBot="1" x14ac:dyDescent="0.3">
      <c r="A16" s="5"/>
      <c r="B16" s="42"/>
      <c r="C16" s="30"/>
      <c r="D16" s="30"/>
      <c r="E16" s="30"/>
      <c r="F16" s="30"/>
      <c r="G16" s="30"/>
      <c r="H16" s="30"/>
      <c r="I16" s="35"/>
    </row>
    <row r="17" spans="1:9" ht="15.75" x14ac:dyDescent="0.25">
      <c r="A17" s="34"/>
      <c r="B17" s="178" t="s">
        <v>416</v>
      </c>
      <c r="C17" s="30"/>
      <c r="D17" s="30"/>
      <c r="E17" s="30"/>
      <c r="F17" s="30"/>
      <c r="G17" s="30"/>
      <c r="H17" s="30"/>
      <c r="I17" s="35"/>
    </row>
    <row r="18" spans="1:9" ht="15.75" x14ac:dyDescent="0.25">
      <c r="A18" s="34"/>
      <c r="B18" s="178" t="s">
        <v>417</v>
      </c>
      <c r="C18" s="30"/>
      <c r="D18" s="30"/>
      <c r="E18" s="30"/>
      <c r="F18" s="30"/>
      <c r="G18" s="30"/>
      <c r="H18" s="30"/>
      <c r="I18" s="35"/>
    </row>
    <row r="19" spans="1:9" x14ac:dyDescent="0.25">
      <c r="A19" s="34"/>
      <c r="B19" s="30"/>
      <c r="C19" s="30"/>
      <c r="D19" s="30"/>
      <c r="E19" s="30"/>
      <c r="F19" s="30"/>
      <c r="G19" s="30"/>
      <c r="H19" s="30"/>
      <c r="I19" s="35"/>
    </row>
    <row r="20" spans="1:9" ht="15.75" thickBot="1" x14ac:dyDescent="0.3">
      <c r="A20" s="36"/>
      <c r="B20" s="37"/>
      <c r="C20" s="37"/>
      <c r="D20" s="37"/>
      <c r="E20" s="37"/>
      <c r="F20" s="37"/>
      <c r="G20" s="37"/>
      <c r="H20" s="37"/>
      <c r="I20" s="38"/>
    </row>
  </sheetData>
  <mergeCells count="1">
    <mergeCell ref="H1:I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dcterms:created xsi:type="dcterms:W3CDTF">2020-12-22T11:57:29Z</dcterms:created>
  <dcterms:modified xsi:type="dcterms:W3CDTF">2021-01-22T12:20:42Z</dcterms:modified>
</cp:coreProperties>
</file>