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practice exams\"/>
    </mc:Choice>
  </mc:AlternateContent>
  <bookViews>
    <workbookView xWindow="0" yWindow="0" windowWidth="23970" windowHeight="9660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  <sheet name="28" sheetId="24" r:id="rId30"/>
    <sheet name="29" sheetId="33" r:id="rId31"/>
    <sheet name="30" sheetId="32" r:id="rId32"/>
    <sheet name="31" sheetId="31" r:id="rId3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M37" i="1"/>
  <c r="P36" i="1"/>
  <c r="O36" i="1"/>
  <c r="N36" i="1"/>
  <c r="M36" i="1"/>
  <c r="N35" i="1"/>
  <c r="M35" i="1"/>
  <c r="O34" i="1"/>
  <c r="N34" i="1"/>
  <c r="M34" i="1"/>
  <c r="N33" i="1"/>
  <c r="M33" i="1"/>
  <c r="M32" i="1"/>
  <c r="N31" i="1"/>
  <c r="M31" i="1"/>
  <c r="N30" i="1"/>
  <c r="M30" i="1"/>
  <c r="N29" i="1"/>
  <c r="M29" i="1"/>
  <c r="N28" i="1"/>
  <c r="M28" i="1"/>
  <c r="P27" i="1"/>
  <c r="O27" i="1"/>
  <c r="N27" i="1"/>
  <c r="M27" i="1"/>
  <c r="M26" i="1"/>
  <c r="M25" i="1"/>
  <c r="N24" i="1"/>
  <c r="M24" i="1"/>
  <c r="M23" i="1"/>
  <c r="P22" i="1"/>
  <c r="O22" i="1"/>
  <c r="N22" i="1"/>
  <c r="M22" i="1"/>
  <c r="N21" i="1"/>
  <c r="M21" i="1"/>
  <c r="M20" i="1"/>
  <c r="Q19" i="1"/>
  <c r="P19" i="1"/>
  <c r="O19" i="1"/>
  <c r="N19" i="1"/>
  <c r="M19" i="1"/>
  <c r="N18" i="1"/>
  <c r="M18" i="1"/>
  <c r="O17" i="1"/>
  <c r="N17" i="1"/>
  <c r="M17" i="1"/>
  <c r="N16" i="1"/>
  <c r="M16" i="1"/>
  <c r="O15" i="1"/>
  <c r="N15" i="1"/>
  <c r="M15" i="1"/>
  <c r="O14" i="1"/>
  <c r="N14" i="1"/>
  <c r="M14" i="1"/>
  <c r="N13" i="1"/>
  <c r="M13" i="1"/>
  <c r="N12" i="1"/>
  <c r="M12" i="1"/>
  <c r="O11" i="1"/>
  <c r="N11" i="1"/>
  <c r="M11" i="1"/>
  <c r="O10" i="1"/>
  <c r="N10" i="1"/>
  <c r="M10" i="1"/>
  <c r="N9" i="1"/>
  <c r="M9" i="1"/>
  <c r="O8" i="1"/>
  <c r="N8" i="1"/>
  <c r="M8" i="1"/>
  <c r="A16" i="31" l="1"/>
  <c r="A12" i="31"/>
  <c r="A8" i="31"/>
  <c r="A19" i="33"/>
  <c r="A15" i="33"/>
  <c r="A11" i="33"/>
  <c r="A7" i="33"/>
  <c r="A11" i="24"/>
  <c r="A7" i="24"/>
  <c r="A15" i="25"/>
  <c r="A11" i="25"/>
  <c r="A7" i="25"/>
  <c r="A13" i="26"/>
  <c r="A7" i="26"/>
  <c r="A23" i="28"/>
  <c r="A19" i="28"/>
  <c r="A46" i="29" l="1"/>
  <c r="A39" i="29"/>
  <c r="A14" i="30"/>
  <c r="A10" i="30"/>
  <c r="A27" i="23"/>
  <c r="A23" i="23"/>
  <c r="A73" i="22"/>
  <c r="A69" i="22"/>
  <c r="A65" i="22"/>
  <c r="A61" i="22"/>
  <c r="A34" i="54"/>
  <c r="A30" i="54"/>
  <c r="A39" i="36"/>
  <c r="A35" i="36"/>
  <c r="A31" i="36"/>
  <c r="A27" i="36"/>
  <c r="A50" i="37"/>
  <c r="A46" i="37"/>
  <c r="A23" i="39"/>
  <c r="A19" i="39"/>
  <c r="A15" i="39"/>
  <c r="A11" i="39"/>
  <c r="A7" i="39"/>
  <c r="A13" i="40"/>
  <c r="A7" i="40"/>
  <c r="A15" i="41"/>
  <c r="A11" i="41"/>
  <c r="A7" i="41"/>
  <c r="A11" i="42"/>
  <c r="A7" i="42"/>
  <c r="A15" i="49"/>
  <c r="A11" i="49"/>
  <c r="A7" i="49"/>
  <c r="A15" i="50"/>
  <c r="A11" i="50"/>
  <c r="A7" i="50"/>
  <c r="A11" i="51"/>
  <c r="A7" i="51"/>
  <c r="A11" i="52"/>
  <c r="A7" i="52"/>
  <c r="A17" i="53"/>
  <c r="A13" i="53"/>
  <c r="A9" i="53"/>
  <c r="A15" i="5"/>
  <c r="A11" i="5"/>
  <c r="A7" i="5"/>
  <c r="A11" i="4"/>
  <c r="A7" i="4"/>
  <c r="A15" i="2"/>
  <c r="A11" i="2"/>
  <c r="A7" i="2"/>
  <c r="D29" i="20"/>
  <c r="H29" i="20"/>
  <c r="F29" i="20"/>
  <c r="H31" i="29" l="1"/>
  <c r="G31" i="29"/>
  <c r="H21" i="29"/>
  <c r="G21" i="29"/>
  <c r="H16" i="29"/>
  <c r="G16" i="29"/>
  <c r="B32" i="20" l="1"/>
  <c r="B31" i="20"/>
  <c r="B30" i="20"/>
  <c r="I29" i="20"/>
  <c r="G29" i="20"/>
  <c r="E29" i="20"/>
  <c r="I14" i="20"/>
  <c r="H14" i="20"/>
  <c r="B38" i="1" l="1"/>
  <c r="A4" i="31" s="1"/>
  <c r="B37" i="1"/>
  <c r="A4" i="32" s="1"/>
  <c r="B36" i="1"/>
  <c r="A4" i="33" s="1"/>
  <c r="B35" i="1"/>
  <c r="A4" i="24" s="1"/>
  <c r="B34" i="1"/>
  <c r="A4" i="25" s="1"/>
  <c r="B33" i="1"/>
  <c r="A4" i="26" s="1"/>
  <c r="B32" i="1"/>
  <c r="A4" i="27" s="1"/>
  <c r="B31" i="1"/>
  <c r="A4" i="28" s="1"/>
  <c r="B30" i="1"/>
  <c r="A4" i="29" s="1"/>
  <c r="B29" i="1"/>
  <c r="A4" i="30" s="1"/>
  <c r="B28" i="1"/>
  <c r="A4" i="23" s="1"/>
  <c r="B27" i="1"/>
  <c r="A4" i="22" s="1"/>
  <c r="B26" i="1"/>
  <c r="A4" i="21" s="1"/>
  <c r="B25" i="1"/>
  <c r="A4" i="20" s="1"/>
  <c r="B24" i="1"/>
  <c r="A4" i="54" s="1"/>
  <c r="B23" i="1"/>
  <c r="A4" i="35" s="1"/>
  <c r="B22" i="1"/>
  <c r="A4" i="36" s="1"/>
  <c r="B21" i="1"/>
  <c r="A4" i="37" s="1"/>
  <c r="B20" i="1"/>
  <c r="A4" i="38" s="1"/>
  <c r="B19" i="1"/>
  <c r="A4" i="39" s="1"/>
  <c r="B18" i="1"/>
  <c r="A4" i="40" s="1"/>
  <c r="B17" i="1"/>
  <c r="A4" i="41" s="1"/>
  <c r="B16" i="1"/>
  <c r="A4" i="42" s="1"/>
  <c r="B15" i="1"/>
  <c r="A4" i="49" s="1"/>
  <c r="B14" i="1"/>
  <c r="A4" i="50" s="1"/>
  <c r="B13" i="1"/>
  <c r="A4" i="51" s="1"/>
  <c r="B12" i="1"/>
  <c r="A4" i="52" s="1"/>
  <c r="B11" i="1"/>
  <c r="A4" i="53" s="1"/>
  <c r="L38" i="1" l="1"/>
  <c r="J38" i="1"/>
  <c r="L26" i="1" l="1"/>
  <c r="L37" i="1"/>
  <c r="L36" i="1"/>
  <c r="L35" i="1"/>
  <c r="L34" i="1"/>
  <c r="L33" i="1"/>
  <c r="L32" i="1"/>
  <c r="L31" i="1"/>
  <c r="L30" i="1"/>
  <c r="L29" i="1"/>
  <c r="L28" i="1"/>
  <c r="L27" i="1"/>
  <c r="J31" i="1"/>
  <c r="J16" i="1"/>
  <c r="J17" i="1"/>
  <c r="J15" i="1"/>
  <c r="J12" i="1"/>
  <c r="J26" i="1"/>
  <c r="J27" i="1"/>
  <c r="J18" i="1"/>
  <c r="J29" i="1"/>
  <c r="J21" i="1"/>
  <c r="J34" i="1"/>
  <c r="J32" i="1"/>
  <c r="J23" i="1"/>
  <c r="J37" i="1"/>
  <c r="J13" i="1"/>
  <c r="J10" i="1"/>
  <c r="J35" i="1"/>
  <c r="J36" i="1"/>
  <c r="J9" i="1"/>
  <c r="J24" i="1"/>
  <c r="J19" i="1"/>
  <c r="J25" i="1"/>
  <c r="J20" i="1"/>
  <c r="J33" i="1"/>
  <c r="J22" i="1"/>
  <c r="J11" i="1"/>
  <c r="J28" i="1"/>
  <c r="J30" i="1"/>
  <c r="J14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A4" i="4" s="1"/>
  <c r="B10" i="1"/>
  <c r="A4" i="5" s="1"/>
  <c r="B8" i="1"/>
  <c r="J8" i="1"/>
  <c r="M3" i="1" l="1"/>
  <c r="P2" i="1"/>
  <c r="A4" i="2"/>
</calcChain>
</file>

<file path=xl/sharedStrings.xml><?xml version="1.0" encoding="utf-8"?>
<sst xmlns="http://schemas.openxmlformats.org/spreadsheetml/2006/main" count="662" uniqueCount="440">
  <si>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</si>
  <si>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</si>
  <si>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</si>
  <si>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</si>
  <si>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</si>
  <si>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</si>
  <si>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</si>
  <si>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</si>
  <si>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</si>
  <si>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</si>
  <si>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</si>
  <si>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</si>
  <si>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</si>
  <si>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</si>
  <si>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</si>
  <si>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</si>
  <si>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</si>
  <si>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</si>
  <si>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</si>
  <si>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</si>
  <si>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</si>
  <si>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</si>
  <si>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</si>
  <si>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</si>
  <si>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</si>
  <si>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</si>
  <si>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</si>
  <si>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</si>
  <si>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</si>
  <si>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</si>
  <si>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</si>
  <si>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</si>
  <si>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</si>
  <si>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Briefly describe three reasons the insurance industry was singled out for specific</t>
  </si>
  <si>
    <t>solvency legislation in the 1870's.</t>
  </si>
  <si>
    <t>Briefly describe a reason guidelines are often favoured over legislation as a form of</t>
  </si>
  <si>
    <t>insurance regulation.</t>
  </si>
  <si>
    <t>Briefly describe four key principles the Office of the Superintendent of Financial</t>
  </si>
  <si>
    <t>Institutions (OSFI) uses in its risk assessment of insurance companies.</t>
  </si>
  <si>
    <t>describe the rationale behind this decision.</t>
  </si>
  <si>
    <t>Canada v. The Attorney-General for Alberta.</t>
  </si>
  <si>
    <t>Describe the current mandatory Ontario automobile injury compensation system.</t>
  </si>
  <si>
    <t>According to the Marshall report, explain how the Ontario automobile injury</t>
  </si>
  <si>
    <t>compensation system is flawed.</t>
  </si>
  <si>
    <t>According to the Marshall report, briefly describe three actions the government can take</t>
  </si>
  <si>
    <t>to improve the system.</t>
  </si>
  <si>
    <t>identified describing the frequency and severity of automobile insurance claims covered by</t>
  </si>
  <si>
    <t>the Insurance Corporation ofBritishColumbia (ICBC).</t>
  </si>
  <si>
    <t>Identify and briefly describe ICBC's insurance model.</t>
  </si>
  <si>
    <t>Briefly describe two ways in which the model contributed to affordability issues related</t>
  </si>
  <si>
    <t>to increasing premiums over time.</t>
  </si>
  <si>
    <t>Identify and describe an alternative to ICBC's insurance model described in part a. above.</t>
  </si>
  <si>
    <t>Identify two main uses of credit scores in the personal property insurance industry.</t>
  </si>
  <si>
    <t>Briefly describe two arguments supporting and two arguments against the use of credit</t>
  </si>
  <si>
    <t>score by an insurer.</t>
  </si>
  <si>
    <t>Canada.</t>
  </si>
  <si>
    <t>Identify three criteria for establishing a duty of care and briefly describe how each may</t>
  </si>
  <si>
    <t>be applied to this case.</t>
  </si>
  <si>
    <t>Contrast the duty of care of private agents and brokers compared to employees of public</t>
  </si>
  <si>
    <t>insurers based on this case.</t>
  </si>
  <si>
    <t>As a result of the 1978 trilogy of Supreme Court of Canada decisions, an upper limit was</t>
  </si>
  <si>
    <t>established on awards for non-pecuniary general damages.</t>
  </si>
  <si>
    <t>Define non-pecuniary general damages.</t>
  </si>
  <si>
    <t>Identify four arguments for a cap on non-pecuniary general damages.</t>
  </si>
  <si>
    <t>Identify two exceptions for which the cap on non-pecuniary general damages does not</t>
  </si>
  <si>
    <t>apply in Canada.</t>
  </si>
  <si>
    <t>In the article Tort Reform Tension, Harris described several areas of tort reform aimed at</t>
  </si>
  <si>
    <t>controlling legal claim costs in Canada.</t>
  </si>
  <si>
    <t>Briefly describe one reason trial lawyers have been resistant to joint and several liability</t>
  </si>
  <si>
    <t>tort reform measures.</t>
  </si>
  <si>
    <t>Briefly describe the "deep pocket" syndrome and propose one reform that would help</t>
  </si>
  <si>
    <t>address it.</t>
  </si>
  <si>
    <t>Explain whether damages for loss of income could be greater than the plaintiff would</t>
  </si>
  <si>
    <t>have otherwise received while working.</t>
  </si>
  <si>
    <t>Briefly describe three criteria used to evaluate government insurance programs.</t>
  </si>
  <si>
    <t>Evaluate the performance of each government insurance program below using the criteria</t>
  </si>
  <si>
    <t>from part a. above:</t>
  </si>
  <si>
    <t>Briefly describe the goal of the Facility Association (FA).</t>
  </si>
  <si>
    <t>Briefly describe each of the following FA risk sharing mechanisms:</t>
  </si>
  <si>
    <t>Type</t>
  </si>
  <si>
    <t>Direct Business Earned</t>
  </si>
  <si>
    <t>Incurred Losses</t>
  </si>
  <si>
    <t>Policies ceded to RSP</t>
  </si>
  <si>
    <t>Policies not ceded to RSP</t>
  </si>
  <si>
    <t>Total</t>
  </si>
  <si>
    <t>Calculate the company's direct loss ratio net of the RSP cession.</t>
  </si>
  <si>
    <t>Commission in respect of premium written</t>
  </si>
  <si>
    <t>A.
Deferred Commissions at beginning of year</t>
  </si>
  <si>
    <t>B.
Unearned Commissions at beginning of year</t>
  </si>
  <si>
    <t>C.
Direct</t>
  </si>
  <si>
    <t>D.
Reinsurance Assumed</t>
  </si>
  <si>
    <t>E. 
Reinsurance Ceded</t>
  </si>
  <si>
    <t>F. 
Net</t>
  </si>
  <si>
    <t>G.
Deferred Commissions end of year</t>
  </si>
  <si>
    <t>H.
Unearned Commissions end of Year</t>
  </si>
  <si>
    <t>?</t>
  </si>
  <si>
    <t>Other financial information from page 80.10:</t>
  </si>
  <si>
    <t>Other information:</t>
  </si>
  <si>
    <t>Note: Candidates may use the letters A to Z in the formulas in their solutions.</t>
  </si>
  <si>
    <t>The cumulative accident year payment pattern is as follows:</t>
  </si>
  <si>
    <t>Age (Months)</t>
  </si>
  <si>
    <t>% Cumulative Paid</t>
  </si>
  <si>
    <t>With 
Catastrophic Event</t>
  </si>
  <si>
    <t>Bonds</t>
  </si>
  <si>
    <t>Cash</t>
  </si>
  <si>
    <t>Gross Earned Premium</t>
  </si>
  <si>
    <t>Gross Incurred Losses</t>
  </si>
  <si>
    <t>Expenses</t>
  </si>
  <si>
    <t>20.10 - Assets</t>
  </si>
  <si>
    <t>Recoverable from reinsurers</t>
  </si>
  <si>
    <t>Unearned premium</t>
  </si>
  <si>
    <t>Unpaid claims and adjustment expenses</t>
  </si>
  <si>
    <t>Deferred policy acquisition expenses</t>
  </si>
  <si>
    <t>2020 - Liabilities and Equity</t>
  </si>
  <si>
    <t>Unearned commissions</t>
  </si>
  <si>
    <t>Premium deficiency</t>
  </si>
  <si>
    <t>Net cumulative paid:</t>
  </si>
  <si>
    <t>Accident Year</t>
  </si>
  <si>
    <t>Net actuarial present value ultimate:</t>
  </si>
  <si>
    <t>Current Year</t>
  </si>
  <si>
    <t>Prior Year</t>
  </si>
  <si>
    <t>Cash and Cash Equivalents</t>
  </si>
  <si>
    <t>Investment Income due and accrued</t>
  </si>
  <si>
    <t>Total Investments</t>
  </si>
  <si>
    <t>Recoverable from Reinsurers</t>
  </si>
  <si>
    <t>Unearned Premiums</t>
  </si>
  <si>
    <t>Unpaid Claims and Adjustments</t>
  </si>
  <si>
    <t>Total Assets</t>
  </si>
  <si>
    <t>20.20 - Liabilities and Equity</t>
  </si>
  <si>
    <t>Total Liabilities</t>
  </si>
  <si>
    <t>20.30 - Statement of Income</t>
  </si>
  <si>
    <t>Premium Written</t>
  </si>
  <si>
    <t>Direct</t>
  </si>
  <si>
    <t>Reinsurance Assumed</t>
  </si>
  <si>
    <t>Reinsurance Ceded</t>
  </si>
  <si>
    <t>Underwriting Income (Loss)</t>
  </si>
  <si>
    <t>Net Investment Income</t>
  </si>
  <si>
    <t>Total Income Taxes</t>
  </si>
  <si>
    <t>Net Income (Loss) for the Year</t>
  </si>
  <si>
    <t>20.54 - Statement of Changes in Equity</t>
  </si>
  <si>
    <t>Total Comprehensive Income for the Year</t>
  </si>
  <si>
    <t>Dividends - Preferred</t>
  </si>
  <si>
    <t>Dividends - Common</t>
  </si>
  <si>
    <t>Percentile</t>
  </si>
  <si>
    <t>West Canada</t>
  </si>
  <si>
    <t>East Canada</t>
  </si>
  <si>
    <t>Reinsurance Program:</t>
  </si>
  <si>
    <t>Loss Layer</t>
  </si>
  <si>
    <t>% Ceded</t>
  </si>
  <si>
    <t>100,000 xs 50,000</t>
  </si>
  <si>
    <t>150,000 xs 150,000</t>
  </si>
  <si>
    <t>Base Scenario</t>
  </si>
  <si>
    <t>MCT ratio</t>
  </si>
  <si>
    <t>Equity</t>
  </si>
  <si>
    <t>Assess whether the insurer's financial condition is satisfactory.</t>
  </si>
  <si>
    <t>Briefly describe two purposes of stress testing.</t>
  </si>
  <si>
    <t>Define reverse stress testing and briefly describe how it can help the insurer with its DCAT analysis.</t>
  </si>
  <si>
    <t>Calculate the MCT ratio for the plausible adverse catastrophe scenario as at December 31, 2018.</t>
  </si>
  <si>
    <t>Briefly describe the coverage offered and funding source for the following three Business</t>
  </si>
  <si>
    <t>Risk Management programs:</t>
  </si>
  <si>
    <t xml:space="preserve">     i.      Agrilnsurance</t>
  </si>
  <si>
    <t xml:space="preserve">    ii.      AgriStability</t>
  </si>
  <si>
    <t xml:space="preserve">   iii.      AgriRecovery</t>
  </si>
  <si>
    <t xml:space="preserve">    ii.      Terrorism</t>
  </si>
  <si>
    <t xml:space="preserve">     i.      Flood</t>
  </si>
  <si>
    <r>
      <t xml:space="preserve">The case </t>
    </r>
    <r>
      <rPr>
        <i/>
        <sz val="11"/>
        <color theme="1"/>
        <rFont val="Calibri"/>
        <family val="2"/>
        <scheme val="minor"/>
      </rPr>
      <t>Fletcher v. Manitoba Public Insurance Corp.</t>
    </r>
    <r>
      <rPr>
        <sz val="11"/>
        <color theme="1"/>
        <rFont val="Calibri"/>
        <family val="2"/>
        <scheme val="minor"/>
      </rPr>
      <t xml:space="preserve"> reached the Supreme Court of</t>
    </r>
  </si>
  <si>
    <r>
      <t xml:space="preserve">In EY's 2017 report, </t>
    </r>
    <r>
      <rPr>
        <i/>
        <sz val="11"/>
        <color theme="1"/>
        <rFont val="Calibri"/>
        <family val="2"/>
        <scheme val="minor"/>
      </rPr>
      <t>ICBC Affordable and Effective Auto Insurance</t>
    </r>
    <r>
      <rPr>
        <sz val="11"/>
        <color theme="1"/>
        <rFont val="Calibri"/>
        <family val="2"/>
        <scheme val="minor"/>
      </rPr>
      <t>, there are multiple issues</t>
    </r>
  </si>
  <si>
    <r>
      <t xml:space="preserve">State the decision made by the Privy Council in </t>
    </r>
    <r>
      <rPr>
        <i/>
        <sz val="11"/>
        <color theme="1"/>
        <rFont val="Calibri"/>
        <family val="2"/>
        <scheme val="minor"/>
      </rPr>
      <t>Citizens Insurance Co. v. Parsons</t>
    </r>
    <r>
      <rPr>
        <sz val="11"/>
        <color theme="1"/>
        <rFont val="Calibri"/>
        <family val="2"/>
        <scheme val="minor"/>
      </rPr>
      <t xml:space="preserve"> and</t>
    </r>
  </si>
  <si>
    <r>
      <t xml:space="preserve">Identify three implications of the Privy Council's decision in </t>
    </r>
    <r>
      <rPr>
        <i/>
        <sz val="11"/>
        <color theme="1"/>
        <rFont val="Calibri"/>
        <family val="2"/>
        <scheme val="minor"/>
      </rPr>
      <t>The Attorney-General for</t>
    </r>
  </si>
  <si>
    <t>For each insurance program below, fully describe the roles of the government and private</t>
  </si>
  <si>
    <t>industry in providing coverage in the United States:</t>
  </si>
  <si>
    <t>Design a financial management model for Canadian flood risk to maximize take-up rates</t>
  </si>
  <si>
    <t>and affordability. Fully support your design.</t>
  </si>
  <si>
    <t>Identify the goal of the Property and Casualty Insurance Compensation Corporation</t>
  </si>
  <si>
    <t>(PACICC).</t>
  </si>
  <si>
    <r>
      <rPr>
        <sz val="11"/>
        <color rgb="FF1F1F1F"/>
        <rFont val="Calibri"/>
        <family val="2"/>
        <scheme val="minor"/>
      </rPr>
      <t>Fully describe the funding mechanism and sources of funding for PACICC.</t>
    </r>
  </si>
  <si>
    <t>Briefly explain why the costs of involuntary exit are substantially lower in Canada than in</t>
  </si>
  <si>
    <t>the United States or the United Kingdom.</t>
  </si>
  <si>
    <t xml:space="preserve">     i.     Facility Association Residual Market</t>
  </si>
  <si>
    <t xml:space="preserve">    ii.     Risk Sharing Pool (RSP)</t>
  </si>
  <si>
    <t>Briefly describe one difference and one similarity between the two risk sharing</t>
  </si>
  <si>
    <t>mechanisms in part b. above.</t>
  </si>
  <si>
    <t>Identify the five minimum requirements that a risk must meet in order to be eligible for</t>
  </si>
  <si>
    <t>transfer to one of the FA RSPs.</t>
  </si>
  <si>
    <t>An insurance company writes private passenger automobile insurance in Ontario. The</t>
  </si>
  <si>
    <t xml:space="preserve">company decided to cede certain exposures to the RSP at the beginning of calendar year </t>
  </si>
  <si>
    <t>2019.</t>
  </si>
  <si>
    <t>The following information is available for a federally regulated property and casualty</t>
  </si>
  <si>
    <t>I. 
Net Commissions attributable to the Period</t>
  </si>
  <si>
    <t>Calculate the total net commissions as they appear on the Annual Return page 80.10.</t>
  </si>
  <si>
    <t>Calculate the premium deficiency, if any.</t>
  </si>
  <si>
    <t>From Annual Return page 80.10 -  Commissions:</t>
  </si>
  <si>
    <t>M.   Ceded other non-deferrable commissions</t>
  </si>
  <si>
    <t>L.     Gross other non-deferrable commissions</t>
  </si>
  <si>
    <t>K.    Ceded contingent commissions</t>
  </si>
  <si>
    <t>J.     Gross contingent commissions</t>
  </si>
  <si>
    <t>N.    Ceded commission income</t>
  </si>
  <si>
    <t>O.    Direct unearned Premium</t>
  </si>
  <si>
    <t>P.    Assumed unearned premium</t>
  </si>
  <si>
    <t>Q.   Ceded unearned premium</t>
  </si>
  <si>
    <t>R.    Expected reinsurance premium</t>
  </si>
  <si>
    <t>S.    Selected undiscounted loss ratio (excl. ULAE)</t>
  </si>
  <si>
    <t>T.    Selected ULAE ratio</t>
  </si>
  <si>
    <t>U.    Discount rate</t>
  </si>
  <si>
    <t>V.    Margin for adverse deviations (MfAD) for claims</t>
  </si>
  <si>
    <t xml:space="preserve">        development</t>
  </si>
  <si>
    <t>Y.    Maintenance expense ratio (% gross premium)</t>
  </si>
  <si>
    <t>Z.    Contingent commission rate (% of gross premium)</t>
  </si>
  <si>
    <t>W.   MfAD for recovery from reinsurance ceded</t>
  </si>
  <si>
    <t>X.    MfAD for investment return rates</t>
  </si>
  <si>
    <t xml:space="preserve">    ii.      Workers' compensation</t>
  </si>
  <si>
    <t>Discount rate</t>
  </si>
  <si>
    <t>MfAD for claims development</t>
  </si>
  <si>
    <t>MfAD for recovery from reinsurance ceded</t>
  </si>
  <si>
    <t>MfAD for investment return rates</t>
  </si>
  <si>
    <t>Future income tax rate</t>
  </si>
  <si>
    <t>Calculate the undiscounted net unpaid claims.</t>
  </si>
  <si>
    <t>Calculate the actuarial present value of unpaid claims ceded to reinsurers.</t>
  </si>
  <si>
    <t>Define the asset for future income taxes.</t>
  </si>
  <si>
    <t>Calculate the estimated effect of discounting the asset for future income taxes.</t>
  </si>
  <si>
    <t>insurance company as at December 31, 2018. All amounts are in thousands of dollars</t>
  </si>
  <si>
    <t>($000s).</t>
  </si>
  <si>
    <t>The company began writing policies in January 2018 and purchased a 30% quota share</t>
  </si>
  <si>
    <t>reinsurance policy. The amounts reported in the financial statements are equal to the actuarial</t>
  </si>
  <si>
    <t>present values calculated by the actuary.</t>
  </si>
  <si>
    <t>Unpaid claims and adjustment expenses from P&amp;C Annual</t>
  </si>
  <si>
    <t>Return page 20.20</t>
  </si>
  <si>
    <t>The following scenarios with and without a catastrophic event are projected for a federally</t>
  </si>
  <si>
    <t>regulated property and casualty insurance company as at December 31, 2018 on a gross of</t>
  </si>
  <si>
    <t>reinsurance basis. All amounts are in thousands of dollars ($000s).</t>
  </si>
  <si>
    <t>Below are the expected financial statements figures with and without a catastrophic event:</t>
  </si>
  <si>
    <t>Without</t>
  </si>
  <si>
    <t>Catastrophic Event</t>
  </si>
  <si>
    <t>The investment yield on bonds and cash is 5%.</t>
  </si>
  <si>
    <t>The insurer is considering purchasing a catastrophe reinsurance treaty with the following</t>
  </si>
  <si>
    <t>features:</t>
  </si>
  <si>
    <t>Calculate the insurer's total income if the insurer purchases the reinsurance treaty and a</t>
  </si>
  <si>
    <t>catastrophe occurs. Assume there are no other events that would trigger payment on the</t>
  </si>
  <si>
    <t>reinsurance treaty.</t>
  </si>
  <si>
    <t xml:space="preserve">     •     The treaty costs 5% of gross earned premium and is paid in full at inception.</t>
  </si>
  <si>
    <t xml:space="preserve">     •     The treaty pays for losses from a single event in excess of 20% up to a maximum of</t>
  </si>
  <si>
    <t xml:space="preserve">            100% of gross earned premium.</t>
  </si>
  <si>
    <t xml:space="preserve">     •     The treaty has a mandatory reinstatement premium provision, with the reinstatement</t>
  </si>
  <si>
    <t xml:space="preserve">            premium due once the treaty attachment is reached on a paid basis.</t>
  </si>
  <si>
    <t xml:space="preserve">     •     The reinstatement premium charge is 2% of gross premium.</t>
  </si>
  <si>
    <t>insurance company as at December 31, 2018.</t>
  </si>
  <si>
    <t>Exceedance probability curves:</t>
  </si>
  <si>
    <t>The following information is also available:</t>
  </si>
  <si>
    <t xml:space="preserve">     •     The insurance company is phasing-in to the countrywide PML 500 requirement.</t>
  </si>
  <si>
    <t xml:space="preserve">     •     No capital market financing is used by the company.</t>
  </si>
  <si>
    <t xml:space="preserve">     •     The total capital &amp; surplus of the company is 400,000.</t>
  </si>
  <si>
    <t xml:space="preserve">     •     The company will use the maximum allowed of its capital &amp; surplus to determine the</t>
  </si>
  <si>
    <t xml:space="preserve">            earthquake reserves.</t>
  </si>
  <si>
    <t xml:space="preserve">     •     The Earthquake Premium Reserve (EPR) is 25,000.</t>
  </si>
  <si>
    <t>Calculate the earthquake reserves as at December 31, 2018.</t>
  </si>
  <si>
    <t>Identify two elements that earthquake exposure risk management policies and procedures</t>
  </si>
  <si>
    <t>should document.</t>
  </si>
  <si>
    <t>insurance company.  All amounts are in thousands of dollars ($000s).</t>
  </si>
  <si>
    <t>Receivables from agents and brokers, policyholders and</t>
  </si>
  <si>
    <t>instalment premiums</t>
  </si>
  <si>
    <t xml:space="preserve">     •     Assume that the net investment income from insurance operations is less than the </t>
  </si>
  <si>
    <t xml:space="preserve">            net investment income plus share of net income (loss) of pooled funds using the equity </t>
  </si>
  <si>
    <t xml:space="preserve">            method.</t>
  </si>
  <si>
    <t xml:space="preserve">     •     The net investment income from insurance operations is 5,200.</t>
  </si>
  <si>
    <t>Other Information:</t>
  </si>
  <si>
    <t>Calculate the cumulative discounted excess/(deficiency) ratio for accident year 2017 as at</t>
  </si>
  <si>
    <t>December 31, 2018.</t>
  </si>
  <si>
    <t>Capital available:</t>
  </si>
  <si>
    <t>Common shares issues by the company</t>
  </si>
  <si>
    <t>Surplus</t>
  </si>
  <si>
    <t>Goodwill and intangible assets</t>
  </si>
  <si>
    <t>Retained earnings</t>
  </si>
  <si>
    <t>Earthquake, nuclear and general contingency reserves</t>
  </si>
  <si>
    <t>Accumulated other comprehensive income</t>
  </si>
  <si>
    <t>Deferred tax assets</t>
  </si>
  <si>
    <t>Category B instruments</t>
  </si>
  <si>
    <t>Catefory C instruments</t>
  </si>
  <si>
    <t>Market risk:</t>
  </si>
  <si>
    <t>Intereate rate risk shock factor</t>
  </si>
  <si>
    <t>Bond and debentures (modified duration 4 years)</t>
  </si>
  <si>
    <t>Commercial paper ( modified duration 3 years)</t>
  </si>
  <si>
    <t>Net premium liabilities (modified duration 1.5 years)</t>
  </si>
  <si>
    <t>Net unpaid claim and adiustments expenses (modified duration 1.75 years)</t>
  </si>
  <si>
    <t>Capital required for foreign exchange risk</t>
  </si>
  <si>
    <t>Capital required for equity risk</t>
  </si>
  <si>
    <t>Capital required for real estate risk</t>
  </si>
  <si>
    <t>Assume that there are no allowable interest rate derivatives.</t>
  </si>
  <si>
    <t>Operational risk:</t>
  </si>
  <si>
    <t>Direct premiums written in the past 12 months</t>
  </si>
  <si>
    <t>arising from third party reinsurance</t>
  </si>
  <si>
    <t>Assumed premiums written in the past 12 months</t>
  </si>
  <si>
    <t>arising from intra-group pooling</t>
  </si>
  <si>
    <t>arrangements</t>
  </si>
  <si>
    <t>Ceded premiums written in the past 12 months</t>
  </si>
  <si>
    <t>Risk factor</t>
  </si>
  <si>
    <t>Capital reQuired for insurance risk</t>
  </si>
  <si>
    <t>Capital required for credit risk</t>
  </si>
  <si>
    <t>Correlation factor between asset risk margin and insurance risk margin</t>
  </si>
  <si>
    <t>Calculate the Minimum Capital Test (MCT) ratio and assess whether it meets OSFI's</t>
  </si>
  <si>
    <t>supervisory target expectations.</t>
  </si>
  <si>
    <t>A monoline property and casualty insurance company is testing scenarios for its Dynamic</t>
  </si>
  <si>
    <t xml:space="preserve">Capital Adequacy Testing (DCAT) report. One of the scenarios modelled is a catastrophe </t>
  </si>
  <si>
    <t>occurring on January 1, 2019. The amount of loss at different percentiles of the modelled</t>
  </si>
  <si>
    <t>cumulative distribution are listed below. All amounts are in thousands of dollars ($000s).</t>
  </si>
  <si>
    <t>Gross Catastrophe Loss</t>
  </si>
  <si>
    <t>90th</t>
  </si>
  <si>
    <t>96th</t>
  </si>
  <si>
    <t>93rd</t>
  </si>
  <si>
    <t>The company purchases catastrophe excess-of-loss reinsurance coverage with the following</t>
  </si>
  <si>
    <t>two registered reinsurance companies:</t>
  </si>
  <si>
    <t xml:space="preserve">     •     Reinsurer B: 400,000 xs 200,000</t>
  </si>
  <si>
    <t xml:space="preserve">     •     Reinsurer A: 150,000 xs 50,000</t>
  </si>
  <si>
    <t>There is no reinstatement premium.</t>
  </si>
  <si>
    <t>Cumulative payment pattern for catastrophe claims:</t>
  </si>
  <si>
    <t>Payments are made in the middle of the year. The payment pattern is the same for the insurer</t>
  </si>
  <si>
    <t>and the reinsurers.</t>
  </si>
  <si>
    <t>Capital available</t>
  </si>
  <si>
    <t>Capital required for premium liabilities</t>
  </si>
  <si>
    <t>Capital required for unpaid claims</t>
  </si>
  <si>
    <t>Capital reauired for catastroohes</t>
  </si>
  <si>
    <t>Capital required for interest rate risk</t>
  </si>
  <si>
    <t>Capital required for equitv risk</t>
  </si>
  <si>
    <t>Capital required for other market risk exposures</t>
  </si>
  <si>
    <t>Capital reauired for operational risk</t>
  </si>
  <si>
    <t>Diversification credit</t>
  </si>
  <si>
    <t>Capital required for reinsurance ceded to</t>
  </si>
  <si>
    <t>unregistered insurers</t>
  </si>
  <si>
    <t>Capital required for counterparty default risk for</t>
  </si>
  <si>
    <t>balance sheet assets</t>
  </si>
  <si>
    <t>off balance sheet exposures</t>
  </si>
  <si>
    <t>unregistered reinsurance collateral and SIRs</t>
  </si>
  <si>
    <t>Adverse Scenario</t>
  </si>
  <si>
    <t>at 2019/12/31</t>
  </si>
  <si>
    <t>Risk factor for unpaid claims</t>
  </si>
  <si>
    <t>Claim liabilities margin for adverse deviation (MfAD)</t>
  </si>
  <si>
    <t>The company decides to model an additional scenario that includes both the</t>
  </si>
  <si>
    <t>MCT ratio calculated in part c. above.</t>
  </si>
  <si>
    <t>catastrophe and the bankruptcy of a reinsurer. Describe how this would impact the</t>
  </si>
  <si>
    <t>Misestimation of Policy</t>
  </si>
  <si>
    <t>Liabilities (Unpaid Claims)</t>
  </si>
  <si>
    <t>Frequency/Severity (Single</t>
  </si>
  <si>
    <t>Large Claim)</t>
  </si>
  <si>
    <t>Decline in the Stock Market</t>
  </si>
  <si>
    <t>(Common Shares Portfolio)</t>
  </si>
  <si>
    <t xml:space="preserve">     i.         Capital available</t>
  </si>
  <si>
    <t xml:space="preserve">    ii.         Capital required for market risk</t>
  </si>
  <si>
    <t xml:space="preserve">   iii.         Capital required for operational risk</t>
  </si>
  <si>
    <t xml:space="preserve">Under the Decline in Stock Market scenario, there is a very large drop in the value of the </t>
  </si>
  <si>
    <t>common shares portfolio. Investments other than common shares are not impacted. Assume</t>
  </si>
  <si>
    <t>there is no tax implication.</t>
  </si>
  <si>
    <t>Describe the impact of the Decline in tl}.e Stock Market adverse scenario on the following</t>
  </si>
  <si>
    <t>MCT components:</t>
  </si>
  <si>
    <t>The following information from the DCAT analysis of a federally regulated property and</t>
  </si>
  <si>
    <t>casualty insurance company is available as of December 31, 2018. The three most adverse</t>
  </si>
  <si>
    <t>scenarios are shown below. All amounts are in thousands of dollars ($000s).</t>
  </si>
  <si>
    <t>Year 1</t>
  </si>
  <si>
    <t>Year 2</t>
  </si>
  <si>
    <t>Year 3</t>
  </si>
  <si>
    <t>Year 4</t>
  </si>
  <si>
    <t>Projection</t>
  </si>
  <si>
    <t>A property and casualty insurance company offers auto and property insurance products for</t>
  </si>
  <si>
    <t>personal and commercial lines of business. The products are sold through various distribution</t>
  </si>
  <si>
    <t xml:space="preserve">channels including a recently developed mobile application using sophisticated technology.
</t>
  </si>
  <si>
    <t>The company operates in Ontario, Alberta, British Columbia and New Brunswick. The</t>
  </si>
  <si>
    <t>investment portfolio is composed primarily of common shares and government bonds.</t>
  </si>
  <si>
    <t>Discuss how an Own Risk and Solvency Assessment (ORSA) can help insurers assess</t>
  </si>
  <si>
    <t>their internal targets.</t>
  </si>
  <si>
    <t>Indicate whether each item below is accounted for in the MCT calculation and briefly</t>
  </si>
  <si>
    <t>explain whether it should be considered in the company's internal capital target.</t>
  </si>
  <si>
    <t xml:space="preserve">     i.         Cyber risk</t>
  </si>
  <si>
    <t xml:space="preserve">    ii.         Interest rate risk</t>
  </si>
  <si>
    <t xml:space="preserve">   iii.        Geographical diversification</t>
  </si>
  <si>
    <t>The company has no income from subsidiaries and no realized capital gains.</t>
  </si>
  <si>
    <t>Calculate the following key financial indicators for the current year:</t>
  </si>
  <si>
    <t xml:space="preserve">     i.     Return on revenue</t>
  </si>
  <si>
    <t xml:space="preserve">    ii.     Net loss reserves to equity</t>
  </si>
  <si>
    <t xml:space="preserve">   iii.     Overall net leverage</t>
  </si>
  <si>
    <t xml:space="preserve">   iv.     Investment yield</t>
  </si>
  <si>
    <t>Comment on the company's financial health</t>
  </si>
  <si>
    <t>The following information is available for a property and casualty insurance company as at</t>
  </si>
  <si>
    <t>December 31, 2018. All amounts are in thousands of dollars ($000s).</t>
  </si>
  <si>
    <t>Capital Available</t>
  </si>
  <si>
    <t>Capital Required</t>
  </si>
  <si>
    <t>Fixed income securities</t>
  </si>
  <si>
    <t>Credit</t>
  </si>
  <si>
    <t>Potential catastrophes losses</t>
  </si>
  <si>
    <t>Equity securities</t>
  </si>
  <si>
    <t>Reserves</t>
  </si>
  <si>
    <t>Business Risk</t>
  </si>
  <si>
    <t>Interest rate</t>
  </si>
  <si>
    <t>Premiums</t>
  </si>
  <si>
    <t>Calculate Best's Capital Adequacy Ratio (BCAR).</t>
  </si>
  <si>
    <t>Briefly describe why A.M. Best uses a covariance adjustment in the BCAR formula.</t>
  </si>
  <si>
    <t>Briefly describe two characteristics of the model used by each of the following credit rating</t>
  </si>
  <si>
    <t>agencies:</t>
  </si>
  <si>
    <t xml:space="preserve">     i.     Moody's</t>
  </si>
  <si>
    <t xml:space="preserve">    ii.     Standard &amp; Poor's</t>
  </si>
  <si>
    <t>Identify an example of Events Not in Data (ENID) for each of the following:</t>
  </si>
  <si>
    <t xml:space="preserve">     i.     With a negative (unfavorable) outcome for a property and casualty insurance</t>
  </si>
  <si>
    <t xml:space="preserve">    ii.     With a positive (favorable) outcome for a property and casualty insurance</t>
  </si>
  <si>
    <t xml:space="preserve">             company</t>
  </si>
  <si>
    <t>Briefly describe three reasons it might be useful to try to identify potential ENID, even if</t>
  </si>
  <si>
    <t>it is not a necessary step to calculate the ENID loading.</t>
  </si>
  <si>
    <t>Briefuly describe four qualitative principles to consider when estimating the risk</t>
  </si>
  <si>
    <t>adjustment for non-financial risk under IFRS17.</t>
  </si>
  <si>
    <t>Identify two differences between current Canadian actuarial standards of practice and</t>
  </si>
  <si>
    <t>IFRS 17 with respect to discounting.</t>
  </si>
  <si>
    <t>Identify and briefly describe two methods to select discount rates under IFRS 17.</t>
  </si>
  <si>
    <t>Descibe an approach that could be used to calculate the discount rate for net claim</t>
  </si>
  <si>
    <t>liabilities.</t>
  </si>
  <si>
    <t>Identify three possible discount rates to calculate the present value of policy liabilities</t>
  </si>
  <si>
    <t>ceded to reinsurers.</t>
  </si>
  <si>
    <t>Briefly describe four qualifications that OSFI expects in assessing the suitability of an</t>
  </si>
  <si>
    <t>Appointed Actuary (AA).</t>
  </si>
  <si>
    <t>Briefly describe three objectives sought by OSFI in requiring a peer review of the work</t>
  </si>
  <si>
    <t>of the AA.</t>
  </si>
  <si>
    <t>Briefly describe three of OSFI's expectation of a full peer review of an AA report.</t>
  </si>
  <si>
    <t>Briefly describe three examples of material changes that the peer reviewe is expected to</t>
  </si>
  <si>
    <t>consider.</t>
  </si>
  <si>
    <t>Identify three criteria that may be used to assess model risk for each of the following:</t>
  </si>
  <si>
    <t xml:space="preserve">     i.     Severity of the failure of the model</t>
  </si>
  <si>
    <t xml:space="preserve">    ii.     Likelihood of model failure</t>
  </si>
  <si>
    <t>For each scenario, describe the course of action in response to a potential subsequent event.</t>
  </si>
  <si>
    <t>Note that the actuarial report is as at December 31, 2018 with a report date of January 20,</t>
  </si>
  <si>
    <t>The actuary learns of a series of small missing claims due to miscoding from the claims</t>
  </si>
  <si>
    <t>department. The claims department became aware of this problem on December 28, 2018</t>
  </si>
  <si>
    <t>but only informed the actuary on January 24, 2019.</t>
  </si>
  <si>
    <t>The actuary's insurance company acquired another small insurance company on</t>
  </si>
  <si>
    <t>January 10, 2019; the actuary was made aware of the acquisition on the same day. The</t>
  </si>
  <si>
    <t>acquired company has been extremely unprofitable in recent years.</t>
  </si>
  <si>
    <t>A major ice storm, having a very significant impact on the insurance company's financial</t>
  </si>
  <si>
    <t>results, occurred in Eastern Canada from January 2 to January 5, 2019. The actuary</t>
  </si>
  <si>
    <t>became aware of this even as it occurred.</t>
  </si>
  <si>
    <t xml:space="preserve">The following information is available for a federally regulated property and casualty insurance company as at </t>
  </si>
  <si>
    <t>December 31, 2018. The company writes only personal property insurance. All amounts are in thousands of dollars ($000s).</t>
  </si>
  <si>
    <t/>
  </si>
  <si>
    <t>Exam 6C - Fall 2019</t>
  </si>
  <si>
    <t>4 is outdated</t>
  </si>
  <si>
    <t>11(b.ii) is outdated</t>
  </si>
  <si>
    <t>28 is outdated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</si>
</sst>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&quot;$&quot;#,##0,,\ &quot;million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8" fillId="0" borderId="0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Protection="1"/>
    <xf numFmtId="0" fontId="1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0" fillId="2" borderId="0" xfId="0" quotePrefix="1" applyFont="1" applyFill="1" applyBorder="1" applyProtection="1"/>
    <xf numFmtId="0" fontId="0" fillId="2" borderId="0" xfId="0" applyFont="1" applyFill="1" applyAlignment="1" applyProtection="1">
      <alignment horizontal="center"/>
      <protection locked="0"/>
    </xf>
    <xf numFmtId="0" fontId="0" fillId="2" borderId="18" xfId="0" applyFont="1" applyFill="1" applyBorder="1" applyProtection="1"/>
    <xf numFmtId="0" fontId="0" fillId="2" borderId="19" xfId="0" applyFont="1" applyFill="1" applyBorder="1" applyProtection="1"/>
    <xf numFmtId="0" fontId="0" fillId="2" borderId="21" xfId="0" applyFont="1" applyFill="1" applyBorder="1" applyProtection="1"/>
    <xf numFmtId="0" fontId="0" fillId="2" borderId="22" xfId="0" applyFont="1" applyFill="1" applyBorder="1" applyProtection="1"/>
    <xf numFmtId="0" fontId="0" fillId="2" borderId="23" xfId="0" applyFont="1" applyFill="1" applyBorder="1" applyProtection="1"/>
    <xf numFmtId="0" fontId="2" fillId="2" borderId="0" xfId="0" applyFont="1" applyFill="1"/>
    <xf numFmtId="166" fontId="2" fillId="2" borderId="1" xfId="3" applyNumberFormat="1" applyFont="1" applyFill="1" applyBorder="1" applyAlignment="1">
      <alignment horizontal="right"/>
    </xf>
    <xf numFmtId="0" fontId="0" fillId="2" borderId="0" xfId="0" applyFont="1" applyFill="1"/>
    <xf numFmtId="0" fontId="2" fillId="2" borderId="13" xfId="0" applyFont="1" applyFill="1" applyBorder="1"/>
    <xf numFmtId="0" fontId="2" fillId="2" borderId="16" xfId="0" applyFont="1" applyFill="1" applyBorder="1"/>
    <xf numFmtId="166" fontId="2" fillId="2" borderId="1" xfId="3" applyNumberFormat="1" applyFont="1" applyFill="1" applyBorder="1"/>
    <xf numFmtId="0" fontId="2" fillId="2" borderId="1" xfId="0" applyFont="1" applyFill="1" applyBorder="1"/>
    <xf numFmtId="0" fontId="0" fillId="2" borderId="15" xfId="0" applyFont="1" applyFill="1" applyBorder="1" applyAlignment="1">
      <alignment horizontal="centerContinuous"/>
    </xf>
    <xf numFmtId="0" fontId="0" fillId="2" borderId="1" xfId="0" applyFont="1" applyFill="1" applyBorder="1" applyAlignment="1">
      <alignment horizontal="center" vertical="top" wrapText="1"/>
    </xf>
    <xf numFmtId="166" fontId="1" fillId="2" borderId="1" xfId="3" applyNumberFormat="1" applyFont="1" applyFill="1" applyBorder="1" applyAlignment="1">
      <alignment horizontal="center" vertical="top" wrapText="1"/>
    </xf>
    <xf numFmtId="0" fontId="0" fillId="2" borderId="13" xfId="0" applyFont="1" applyFill="1" applyBorder="1"/>
    <xf numFmtId="0" fontId="0" fillId="2" borderId="16" xfId="0" applyFont="1" applyFill="1" applyBorder="1"/>
    <xf numFmtId="166" fontId="1" fillId="2" borderId="17" xfId="3" applyNumberFormat="1" applyFont="1" applyFill="1" applyBorder="1"/>
    <xf numFmtId="0" fontId="1" fillId="2" borderId="17" xfId="3" applyNumberFormat="1" applyFont="1" applyFill="1" applyBorder="1"/>
    <xf numFmtId="10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9" xfId="0" applyFont="1" applyFill="1" applyBorder="1"/>
    <xf numFmtId="10" fontId="0" fillId="2" borderId="20" xfId="0" applyNumberFormat="1" applyFont="1" applyFill="1" applyBorder="1"/>
    <xf numFmtId="0" fontId="0" fillId="2" borderId="22" xfId="0" applyFont="1" applyFill="1" applyBorder="1"/>
    <xf numFmtId="0" fontId="0" fillId="2" borderId="23" xfId="0" applyFont="1" applyFill="1" applyBorder="1"/>
    <xf numFmtId="10" fontId="0" fillId="2" borderId="12" xfId="0" applyNumberFormat="1" applyFont="1" applyFill="1" applyBorder="1"/>
    <xf numFmtId="166" fontId="1" fillId="2" borderId="1" xfId="3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/>
    </xf>
    <xf numFmtId="3" fontId="0" fillId="2" borderId="1" xfId="0" applyNumberFormat="1" applyFont="1" applyFill="1" applyBorder="1" applyProtection="1">
      <protection locked="0"/>
    </xf>
    <xf numFmtId="0" fontId="0" fillId="2" borderId="13" xfId="0" applyFont="1" applyFill="1" applyBorder="1" applyProtection="1"/>
    <xf numFmtId="0" fontId="0" fillId="2" borderId="16" xfId="0" applyFont="1" applyFill="1" applyBorder="1" applyProtection="1"/>
    <xf numFmtId="165" fontId="0" fillId="2" borderId="17" xfId="1" applyNumberFormat="1" applyFont="1" applyFill="1" applyBorder="1" applyProtection="1">
      <protection locked="0"/>
    </xf>
    <xf numFmtId="3" fontId="0" fillId="2" borderId="20" xfId="0" applyNumberFormat="1" applyFont="1" applyFill="1" applyBorder="1" applyProtection="1">
      <protection locked="0"/>
    </xf>
    <xf numFmtId="3" fontId="0" fillId="2" borderId="12" xfId="0" applyNumberFormat="1" applyFont="1" applyFill="1" applyBorder="1" applyProtection="1">
      <protection locked="0"/>
    </xf>
    <xf numFmtId="0" fontId="2" fillId="2" borderId="17" xfId="0" applyFont="1" applyFill="1" applyBorder="1"/>
    <xf numFmtId="0" fontId="0" fillId="2" borderId="21" xfId="0" applyFont="1" applyFill="1" applyBorder="1" applyProtection="1">
      <protection locked="0"/>
    </xf>
    <xf numFmtId="166" fontId="0" fillId="2" borderId="1" xfId="3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6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0" fillId="2" borderId="25" xfId="0" applyFont="1" applyFill="1" applyBorder="1" applyProtection="1"/>
    <xf numFmtId="0" fontId="2" fillId="2" borderId="13" xfId="0" applyFont="1" applyFill="1" applyBorder="1" applyAlignment="1">
      <alignment horizontal="left" indent="3"/>
    </xf>
    <xf numFmtId="166" fontId="2" fillId="2" borderId="0" xfId="3" applyNumberFormat="1" applyFont="1" applyFill="1"/>
    <xf numFmtId="0" fontId="2" fillId="2" borderId="0" xfId="0" applyFont="1" applyFill="1" applyBorder="1"/>
    <xf numFmtId="0" fontId="0" fillId="0" borderId="0" xfId="0" applyFont="1" applyBorder="1" applyProtection="1">
      <protection locked="0"/>
    </xf>
    <xf numFmtId="0" fontId="2" fillId="2" borderId="18" xfId="0" applyFont="1" applyFill="1" applyBorder="1"/>
    <xf numFmtId="0" fontId="2" fillId="2" borderId="19" xfId="0" applyFont="1" applyFill="1" applyBorder="1"/>
    <xf numFmtId="166" fontId="2" fillId="2" borderId="15" xfId="3" applyNumberFormat="1" applyFont="1" applyFill="1" applyBorder="1"/>
    <xf numFmtId="0" fontId="2" fillId="2" borderId="23" xfId="0" applyFont="1" applyFill="1" applyBorder="1"/>
    <xf numFmtId="0" fontId="2" fillId="2" borderId="22" xfId="0" applyFont="1" applyFill="1" applyBorder="1"/>
    <xf numFmtId="166" fontId="2" fillId="2" borderId="14" xfId="3" applyNumberFormat="1" applyFont="1" applyFill="1" applyBorder="1"/>
    <xf numFmtId="0" fontId="2" fillId="2" borderId="0" xfId="0" applyNumberFormat="1" applyFont="1" applyFill="1"/>
    <xf numFmtId="0" fontId="8" fillId="2" borderId="5" xfId="2" quotePrefix="1" applyFont="1" applyFill="1" applyBorder="1" applyAlignment="1" applyProtection="1">
      <alignment horizontal="right"/>
    </xf>
    <xf numFmtId="0" fontId="2" fillId="2" borderId="7" xfId="0" applyFont="1" applyFill="1" applyBorder="1"/>
    <xf numFmtId="166" fontId="2" fillId="2" borderId="7" xfId="3" applyNumberFormat="1" applyFont="1" applyFill="1" applyBorder="1"/>
    <xf numFmtId="166" fontId="2" fillId="2" borderId="7" xfId="3" applyNumberFormat="1" applyFont="1" applyFill="1" applyBorder="1" applyAlignment="1"/>
    <xf numFmtId="0" fontId="0" fillId="2" borderId="7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3" fontId="0" fillId="2" borderId="0" xfId="0" applyNumberFormat="1" applyFont="1" applyFill="1" applyBorder="1" applyProtection="1"/>
    <xf numFmtId="0" fontId="0" fillId="2" borderId="22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</xf>
    <xf numFmtId="10" fontId="0" fillId="2" borderId="1" xfId="0" applyNumberFormat="1" applyFont="1" applyFill="1" applyBorder="1" applyAlignment="1" applyProtection="1">
      <alignment horizontal="right"/>
    </xf>
    <xf numFmtId="0" fontId="0" fillId="2" borderId="15" xfId="0" applyFont="1" applyFill="1" applyBorder="1" applyAlignment="1" applyProtection="1">
      <alignment horizontal="right"/>
    </xf>
    <xf numFmtId="0" fontId="0" fillId="2" borderId="14" xfId="0" applyFont="1" applyFill="1" applyBorder="1" applyAlignment="1" applyProtection="1">
      <alignment horizontal="right"/>
    </xf>
    <xf numFmtId="10" fontId="0" fillId="2" borderId="14" xfId="0" applyNumberFormat="1" applyFont="1" applyFill="1" applyBorder="1" applyAlignment="1" applyProtection="1">
      <alignment horizontal="right"/>
    </xf>
    <xf numFmtId="0" fontId="0" fillId="2" borderId="24" xfId="0" applyFont="1" applyFill="1" applyBorder="1" applyAlignment="1" applyProtection="1">
      <alignment horizontal="right"/>
    </xf>
    <xf numFmtId="37" fontId="0" fillId="2" borderId="1" xfId="3" applyNumberFormat="1" applyFont="1" applyFill="1" applyBorder="1" applyAlignment="1" applyProtection="1">
      <alignment horizontal="right"/>
    </xf>
    <xf numFmtId="37" fontId="0" fillId="2" borderId="15" xfId="3" applyNumberFormat="1" applyFont="1" applyFill="1" applyBorder="1" applyAlignment="1" applyProtection="1">
      <alignment horizontal="right"/>
    </xf>
    <xf numFmtId="37" fontId="0" fillId="2" borderId="14" xfId="3" applyNumberFormat="1" applyFont="1" applyFill="1" applyBorder="1" applyAlignment="1" applyProtection="1">
      <alignment horizontal="right"/>
    </xf>
    <xf numFmtId="37" fontId="0" fillId="2" borderId="24" xfId="3" applyNumberFormat="1" applyFont="1" applyFill="1" applyBorder="1" applyAlignment="1" applyProtection="1">
      <alignment horizontal="right"/>
    </xf>
    <xf numFmtId="3" fontId="0" fillId="2" borderId="17" xfId="0" applyNumberFormat="1" applyFont="1" applyFill="1" applyBorder="1" applyProtection="1"/>
    <xf numFmtId="3" fontId="0" fillId="2" borderId="1" xfId="0" applyNumberFormat="1" applyFont="1" applyFill="1" applyBorder="1" applyProtection="1"/>
    <xf numFmtId="9" fontId="0" fillId="2" borderId="1" xfId="0" applyNumberFormat="1" applyFont="1" applyFill="1" applyBorder="1" applyProtection="1"/>
    <xf numFmtId="1" fontId="0" fillId="2" borderId="1" xfId="0" applyNumberFormat="1" applyFont="1" applyFill="1" applyBorder="1" applyAlignment="1" applyProtection="1">
      <alignment horizontal="right"/>
    </xf>
    <xf numFmtId="10" fontId="0" fillId="2" borderId="1" xfId="1" applyNumberFormat="1" applyFont="1" applyFill="1" applyBorder="1" applyProtection="1"/>
    <xf numFmtId="0" fontId="0" fillId="2" borderId="0" xfId="0" applyFont="1" applyFill="1" applyAlignment="1" applyProtection="1">
      <protection locked="0"/>
    </xf>
    <xf numFmtId="0" fontId="0" fillId="2" borderId="20" xfId="0" applyFont="1" applyFill="1" applyBorder="1" applyProtection="1">
      <protection locked="0"/>
    </xf>
    <xf numFmtId="3" fontId="0" fillId="2" borderId="1" xfId="0" applyNumberFormat="1" applyFont="1" applyFill="1" applyBorder="1" applyAlignment="1" applyProtection="1">
      <alignment horizontal="right"/>
    </xf>
    <xf numFmtId="3" fontId="0" fillId="2" borderId="15" xfId="0" applyNumberFormat="1" applyFont="1" applyFill="1" applyBorder="1" applyAlignment="1" applyProtection="1">
      <alignment horizontal="right"/>
    </xf>
    <xf numFmtId="0" fontId="0" fillId="2" borderId="15" xfId="0" applyFont="1" applyFill="1" applyBorder="1" applyProtection="1">
      <protection locked="0"/>
    </xf>
    <xf numFmtId="3" fontId="0" fillId="2" borderId="14" xfId="0" applyNumberFormat="1" applyFont="1" applyFill="1" applyBorder="1" applyAlignment="1" applyProtection="1">
      <alignment horizontal="right"/>
    </xf>
    <xf numFmtId="3" fontId="0" fillId="2" borderId="24" xfId="0" applyNumberFormat="1" applyFont="1" applyFill="1" applyBorder="1" applyAlignment="1" applyProtection="1">
      <alignment horizontal="right"/>
    </xf>
    <xf numFmtId="14" fontId="0" fillId="2" borderId="14" xfId="0" applyNumberFormat="1" applyFont="1" applyFill="1" applyBorder="1" applyAlignment="1" applyProtection="1">
      <alignment horizontal="right"/>
    </xf>
    <xf numFmtId="0" fontId="0" fillId="2" borderId="12" xfId="0" applyFont="1" applyFill="1" applyBorder="1" applyProtection="1">
      <protection locked="0"/>
    </xf>
    <xf numFmtId="9" fontId="0" fillId="2" borderId="1" xfId="1" applyFont="1" applyFill="1" applyBorder="1" applyProtection="1"/>
    <xf numFmtId="0" fontId="0" fillId="0" borderId="0" xfId="0" applyFont="1" applyFill="1" applyBorder="1" applyProtection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9" fontId="0" fillId="2" borderId="1" xfId="1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2" fillId="2" borderId="1" xfId="3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0" xfId="3" applyNumberFormat="1" applyFont="1" applyFill="1" applyAlignment="1">
      <alignment horizontal="right"/>
    </xf>
    <xf numFmtId="166" fontId="0" fillId="2" borderId="0" xfId="3" applyNumberFormat="1" applyFont="1" applyFill="1" applyAlignment="1">
      <alignment horizontal="right"/>
    </xf>
    <xf numFmtId="0" fontId="0" fillId="2" borderId="0" xfId="0" applyFont="1" applyFill="1" applyBorder="1"/>
    <xf numFmtId="0" fontId="0" fillId="2" borderId="16" xfId="0" applyFont="1" applyFill="1" applyBorder="1" applyProtection="1">
      <protection locked="0"/>
    </xf>
    <xf numFmtId="0" fontId="0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left" indent="3"/>
    </xf>
    <xf numFmtId="2" fontId="0" fillId="0" borderId="11" xfId="0" applyNumberForma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0" fillId="2" borderId="13" xfId="0" applyFont="1" applyFill="1" applyBorder="1" applyAlignment="1" applyProtection="1">
      <alignment horizontal="left"/>
    </xf>
    <xf numFmtId="0" fontId="0" fillId="2" borderId="17" xfId="0" applyFont="1" applyFill="1" applyBorder="1" applyAlignment="1" applyProtection="1">
      <alignment horizontal="left"/>
    </xf>
    <xf numFmtId="0" fontId="2" fillId="2" borderId="13" xfId="0" applyFont="1" applyFill="1" applyBorder="1" applyAlignment="1" applyProtection="1">
      <alignment horizontal="left"/>
    </xf>
    <xf numFmtId="0" fontId="2" fillId="2" borderId="17" xfId="0" applyFont="1" applyFill="1" applyBorder="1" applyAlignment="1" applyProtection="1">
      <alignment horizontal="left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67" fontId="0" fillId="2" borderId="13" xfId="0" applyNumberFormat="1" applyFont="1" applyFill="1" applyBorder="1" applyAlignment="1" applyProtection="1">
      <alignment horizontal="center"/>
      <protection locked="0"/>
    </xf>
    <xf numFmtId="167" fontId="0" fillId="2" borderId="16" xfId="0" applyNumberFormat="1" applyFont="1" applyFill="1" applyBorder="1" applyAlignment="1" applyProtection="1">
      <alignment horizontal="center"/>
      <protection locked="0"/>
    </xf>
    <xf numFmtId="167" fontId="0" fillId="2" borderId="17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167" fontId="0" fillId="2" borderId="13" xfId="0" applyNumberFormat="1" applyFont="1" applyFill="1" applyBorder="1" applyAlignment="1" applyProtection="1">
      <alignment horizontal="center"/>
    </xf>
    <xf numFmtId="167" fontId="0" fillId="2" borderId="17" xfId="0" applyNumberFormat="1" applyFont="1" applyFill="1" applyBorder="1" applyAlignment="1" applyProtection="1">
      <alignment horizontal="center"/>
    </xf>
    <xf numFmtId="0" fontId="0" fillId="2" borderId="1" xfId="0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 wrapText="1"/>
    </xf>
    <xf numFmtId="9" fontId="0" fillId="2" borderId="1" xfId="0" applyNumberFormat="1" applyFont="1" applyFill="1" applyBorder="1" applyAlignment="1">
      <alignment horizontal="center"/>
    </xf>
    <xf numFmtId="9" fontId="0" fillId="2" borderId="1" xfId="1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>
      <alignment horizontal="center" wrapText="1"/>
    </xf>
    <xf numFmtId="3" fontId="1" fillId="2" borderId="1" xfId="3" applyNumberFormat="1" applyFon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/>
      <protection locked="0"/>
    </xf>
    <xf numFmtId="166" fontId="2" fillId="2" borderId="1" xfId="3" applyNumberFormat="1" applyFont="1" applyFill="1" applyBorder="1" applyAlignment="1">
      <alignment horizontal="center"/>
    </xf>
    <xf numFmtId="9" fontId="1" fillId="2" borderId="1" xfId="1" applyFont="1" applyFill="1" applyBorder="1" applyAlignment="1">
      <alignment horizontal="center"/>
    </xf>
    <xf numFmtId="166" fontId="1" fillId="2" borderId="1" xfId="3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37" fontId="0" fillId="2" borderId="13" xfId="3" applyNumberFormat="1" applyFont="1" applyFill="1" applyBorder="1" applyAlignment="1">
      <alignment horizontal="center"/>
    </xf>
    <xf numFmtId="37" fontId="0" fillId="2" borderId="17" xfId="3" applyNumberFormat="1" applyFont="1" applyFill="1" applyBorder="1" applyAlignment="1">
      <alignment horizontal="center"/>
    </xf>
    <xf numFmtId="37" fontId="2" fillId="2" borderId="13" xfId="3" applyNumberFormat="1" applyFont="1" applyFill="1" applyBorder="1" applyAlignment="1">
      <alignment horizontal="center"/>
    </xf>
    <xf numFmtId="37" fontId="2" fillId="2" borderId="17" xfId="3" applyNumberFormat="1" applyFont="1" applyFill="1" applyBorder="1" applyAlignment="1">
      <alignment horizontal="center"/>
    </xf>
    <xf numFmtId="0" fontId="2" fillId="2" borderId="13" xfId="3" applyNumberFormat="1" applyFont="1" applyFill="1" applyBorder="1" applyAlignment="1">
      <alignment horizontal="center"/>
    </xf>
    <xf numFmtId="0" fontId="2" fillId="2" borderId="17" xfId="3" applyNumberFormat="1" applyFont="1" applyFill="1" applyBorder="1" applyAlignment="1">
      <alignment horizontal="center"/>
    </xf>
    <xf numFmtId="9" fontId="0" fillId="2" borderId="1" xfId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8" fillId="2" borderId="4" xfId="2" quotePrefix="1" applyFont="1" applyFill="1" applyBorder="1" applyAlignment="1" applyProtection="1">
      <alignment horizontal="center"/>
    </xf>
    <xf numFmtId="0" fontId="8" fillId="2" borderId="5" xfId="2" quotePrefix="1" applyFont="1" applyFill="1" applyBorder="1" applyAlignment="1" applyProtection="1">
      <alignment horizontal="center"/>
    </xf>
    <xf numFmtId="0" fontId="16" fillId="4" borderId="0" xfId="4"/>
    <xf numFmtId="0" fontId="15" fillId="0" borderId="0" xfId="0" applyFont="1"/>
  </cellXfs>
  <cellStyles count="5">
    <cellStyle name="Accent2" xfId="4" builtinId="33"/>
    <cellStyle name="Comma" xfId="3" builtinId="3"/>
    <cellStyle name="Hyperlink" xfId="2" builtinId="8"/>
    <cellStyle name="Normal" xfId="0" builtinId="0"/>
    <cellStyle name="Percent" xfId="1" builtinId="5"/>
  </cellStyles>
  <dxfs count="10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/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7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5">
      <c r="A28" t="s">
        <v>29</v>
      </c>
    </row>
    <row r="30" spans="1:13" ht="15.75" x14ac:dyDescent="0.25">
      <c r="A30" s="18" t="s">
        <v>28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8"/>
  <sheetViews>
    <sheetView zoomScaleNormal="100" workbookViewId="0"/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20" ht="15.75" thickBot="1" x14ac:dyDescent="0.3"/>
    <row r="2" spans="1:20" ht="15" customHeight="1" thickBot="1" x14ac:dyDescent="0.3">
      <c r="L2" s="21" t="s">
        <v>31</v>
      </c>
      <c r="M2" s="24" t="str">
        <f t="array" ref="M2">IF(SUM(IF(M8:S37="",0,1))=0,"",SUM(M8:S37))</f>
        <v/>
      </c>
      <c r="O2" s="14" t="s">
        <v>14</v>
      </c>
      <c r="P2" s="6" t="str">
        <f>IF(M2="","",M2/M3)</f>
        <v/>
      </c>
    </row>
    <row r="3" spans="1:20" x14ac:dyDescent="0.25">
      <c r="L3" s="22" t="s">
        <v>32</v>
      </c>
      <c r="M3" s="23">
        <f>SUM(B8:B38)</f>
        <v>70.25</v>
      </c>
    </row>
    <row r="5" spans="1:20" ht="23.25" x14ac:dyDescent="0.35">
      <c r="A5" s="16" t="s">
        <v>436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0" ht="15.75" x14ac:dyDescent="0.25">
      <c r="A6" s="1"/>
      <c r="B6" s="158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0" x14ac:dyDescent="0.25">
      <c r="A7" s="3" t="s">
        <v>0</v>
      </c>
      <c r="B7" s="158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20" x14ac:dyDescent="0.25">
      <c r="A8" s="15">
        <v>1</v>
      </c>
      <c r="B8" s="12">
        <f>SUM(C8:I8)</f>
        <v>2</v>
      </c>
      <c r="C8" s="12">
        <v>0.75</v>
      </c>
      <c r="D8" s="12">
        <v>0.25</v>
      </c>
      <c r="E8" s="12">
        <v>1</v>
      </c>
      <c r="F8" s="12"/>
      <c r="G8" s="12"/>
      <c r="H8" s="12"/>
      <c r="I8" s="12"/>
      <c r="J8" s="11" t="str">
        <f ca="1">INDIRECT("'"&amp;A8&amp;"'!B1")</f>
        <v>Incomplete</v>
      </c>
      <c r="L8" s="15">
        <f>A8</f>
        <v>1</v>
      </c>
      <c r="M8" s="157" t="str">
        <f>IF('1'!$A8="","",'1'!$A8)</f>
        <v/>
      </c>
      <c r="N8" s="157" t="str">
        <f>IF('1'!$A12="","",'1'!$A12)</f>
        <v/>
      </c>
      <c r="O8" s="157" t="str">
        <f>IF('1'!$A16="","",'1'!$A16)</f>
        <v/>
      </c>
      <c r="P8" s="157"/>
      <c r="Q8" s="157"/>
      <c r="R8" s="157" t="s">
        <v>435</v>
      </c>
      <c r="S8" s="157"/>
    </row>
    <row r="9" spans="1:20" x14ac:dyDescent="0.25">
      <c r="A9" s="15">
        <v>2</v>
      </c>
      <c r="B9" s="12">
        <f t="shared" ref="B9:B38" si="0">SUM(C9:I9)</f>
        <v>1.5</v>
      </c>
      <c r="C9" s="12">
        <v>0.75</v>
      </c>
      <c r="D9" s="12">
        <v>0.75</v>
      </c>
      <c r="E9" s="12"/>
      <c r="F9" s="12"/>
      <c r="G9" s="12"/>
      <c r="H9" s="12"/>
      <c r="I9" s="12"/>
      <c r="J9" s="11" t="str">
        <f t="shared" ref="J9:J26" ca="1" si="1">INDIRECT("'"&amp;A9&amp;"'!B1")</f>
        <v>Incomplete</v>
      </c>
      <c r="L9" s="15">
        <f t="shared" ref="L9:L26" si="2">A9</f>
        <v>2</v>
      </c>
      <c r="M9" s="157" t="str">
        <f>IF('2'!$A8="","",'2'!$A8)</f>
        <v/>
      </c>
      <c r="N9" s="157" t="str">
        <f>IF('2'!$A12="","",'2'!$A12)</f>
        <v/>
      </c>
      <c r="O9" s="157"/>
      <c r="P9" s="157"/>
      <c r="Q9" s="157"/>
      <c r="R9" s="157"/>
      <c r="S9" s="157"/>
    </row>
    <row r="10" spans="1:20" x14ac:dyDescent="0.25">
      <c r="A10" s="15">
        <v>3</v>
      </c>
      <c r="B10" s="12">
        <f t="shared" si="0"/>
        <v>2</v>
      </c>
      <c r="C10" s="12">
        <v>0.5</v>
      </c>
      <c r="D10" s="12">
        <v>0.75</v>
      </c>
      <c r="E10" s="12">
        <v>0.75</v>
      </c>
      <c r="F10" s="12"/>
      <c r="G10" s="12"/>
      <c r="H10" s="12"/>
      <c r="I10" s="12"/>
      <c r="J10" s="11" t="str">
        <f t="shared" ca="1" si="1"/>
        <v>Incomplete</v>
      </c>
      <c r="L10" s="15">
        <f t="shared" si="2"/>
        <v>3</v>
      </c>
      <c r="M10" s="157" t="str">
        <f>IF('3'!$A8="","",'3'!$A8)</f>
        <v/>
      </c>
      <c r="N10" s="157" t="str">
        <f>IF('3'!$A12="","",'3'!$A12)</f>
        <v/>
      </c>
      <c r="O10" s="157" t="str">
        <f>IF('3'!$A16="","",'3'!$A16)</f>
        <v/>
      </c>
      <c r="P10" s="157"/>
      <c r="Q10" s="157"/>
      <c r="R10" s="157"/>
      <c r="S10" s="157"/>
    </row>
    <row r="11" spans="1:20" x14ac:dyDescent="0.25">
      <c r="A11" s="15">
        <v>4</v>
      </c>
      <c r="B11" s="12">
        <f t="shared" si="0"/>
        <v>1.75</v>
      </c>
      <c r="C11" s="12">
        <v>0.5</v>
      </c>
      <c r="D11" s="12">
        <v>0.5</v>
      </c>
      <c r="E11" s="12">
        <v>0.75</v>
      </c>
      <c r="F11" s="12"/>
      <c r="G11" s="12"/>
      <c r="H11" s="12"/>
      <c r="I11" s="12"/>
      <c r="J11" s="11" t="str">
        <f t="shared" ca="1" si="1"/>
        <v>Incomplete</v>
      </c>
      <c r="L11" s="15">
        <f t="shared" si="2"/>
        <v>4</v>
      </c>
      <c r="M11" s="204" t="str">
        <f>IF('4'!$A10="","",'4'!$A10)</f>
        <v/>
      </c>
      <c r="N11" s="204" t="str">
        <f>IF('4'!$A14="","",'4'!$A14)</f>
        <v/>
      </c>
      <c r="O11" s="204" t="str">
        <f>IF('4'!$A18="","",'4'!$A18)</f>
        <v/>
      </c>
      <c r="P11" s="157"/>
      <c r="Q11" s="157"/>
      <c r="R11" s="157"/>
      <c r="S11" s="157"/>
      <c r="T11" s="205" t="s">
        <v>437</v>
      </c>
    </row>
    <row r="12" spans="1:20" x14ac:dyDescent="0.25">
      <c r="A12" s="15">
        <v>5</v>
      </c>
      <c r="B12" s="12">
        <f t="shared" si="0"/>
        <v>1.5</v>
      </c>
      <c r="C12" s="12">
        <v>0.5</v>
      </c>
      <c r="D12" s="12">
        <v>1</v>
      </c>
      <c r="E12" s="12"/>
      <c r="F12" s="12"/>
      <c r="G12" s="12"/>
      <c r="H12" s="12"/>
      <c r="I12" s="12"/>
      <c r="J12" s="11" t="str">
        <f t="shared" ca="1" si="1"/>
        <v>Incomplete</v>
      </c>
      <c r="L12" s="15">
        <f t="shared" si="2"/>
        <v>5</v>
      </c>
      <c r="M12" s="157" t="str">
        <f>IF('5'!$A8="","",'5'!$A8)</f>
        <v/>
      </c>
      <c r="N12" s="157" t="str">
        <f>IF('5'!$A12="","",'5'!$A12)</f>
        <v/>
      </c>
      <c r="O12" s="157"/>
      <c r="P12" s="157"/>
      <c r="Q12" s="157"/>
      <c r="R12" s="157"/>
      <c r="S12" s="157"/>
    </row>
    <row r="13" spans="1:20" x14ac:dyDescent="0.25">
      <c r="A13" s="15">
        <v>6</v>
      </c>
      <c r="B13" s="12">
        <f t="shared" si="0"/>
        <v>2</v>
      </c>
      <c r="C13" s="12">
        <v>1.5</v>
      </c>
      <c r="D13" s="12">
        <v>0.5</v>
      </c>
      <c r="E13" s="12"/>
      <c r="F13" s="12"/>
      <c r="G13" s="12"/>
      <c r="H13" s="12"/>
      <c r="I13" s="12"/>
      <c r="J13" s="11" t="str">
        <f t="shared" ca="1" si="1"/>
        <v>Incomplete</v>
      </c>
      <c r="L13" s="15">
        <f t="shared" si="2"/>
        <v>6</v>
      </c>
      <c r="M13" s="157" t="str">
        <f>IF('6'!$A8="","",'6'!$A8)</f>
        <v/>
      </c>
      <c r="N13" s="157" t="str">
        <f>IF('6'!$A12="","",'6'!$A12)</f>
        <v/>
      </c>
      <c r="O13" s="157"/>
      <c r="P13" s="157"/>
      <c r="Q13" s="157"/>
      <c r="R13" s="157"/>
      <c r="S13" s="157"/>
    </row>
    <row r="14" spans="1:20" x14ac:dyDescent="0.25">
      <c r="A14" s="15">
        <v>7</v>
      </c>
      <c r="B14" s="12">
        <f t="shared" si="0"/>
        <v>1.75</v>
      </c>
      <c r="C14" s="12">
        <v>0.25</v>
      </c>
      <c r="D14" s="12">
        <v>1</v>
      </c>
      <c r="E14" s="12">
        <v>0.5</v>
      </c>
      <c r="F14" s="12"/>
      <c r="G14" s="12"/>
      <c r="H14" s="12"/>
      <c r="I14" s="12"/>
      <c r="J14" s="11" t="str">
        <f t="shared" ca="1" si="1"/>
        <v>Incomplete</v>
      </c>
      <c r="L14" s="15">
        <f t="shared" si="2"/>
        <v>7</v>
      </c>
      <c r="M14" s="157" t="str">
        <f>IF('7'!$A8="","",'7'!$A8)</f>
        <v/>
      </c>
      <c r="N14" s="157" t="str">
        <f>IF('7'!$A12="","",'7'!$A12)</f>
        <v/>
      </c>
      <c r="O14" s="157" t="str">
        <f>IF('7'!$A16="","",'7'!$A16)</f>
        <v/>
      </c>
      <c r="P14" s="157"/>
      <c r="Q14" s="157"/>
      <c r="R14" s="157"/>
      <c r="S14" s="157"/>
    </row>
    <row r="15" spans="1:20" x14ac:dyDescent="0.25">
      <c r="A15" s="15">
        <v>8</v>
      </c>
      <c r="B15" s="12">
        <f t="shared" si="0"/>
        <v>1.25</v>
      </c>
      <c r="C15" s="12">
        <v>0.25</v>
      </c>
      <c r="D15" s="12">
        <v>0.5</v>
      </c>
      <c r="E15" s="12">
        <v>0.5</v>
      </c>
      <c r="F15" s="12"/>
      <c r="G15" s="12"/>
      <c r="H15" s="12"/>
      <c r="I15" s="12"/>
      <c r="J15" s="11" t="str">
        <f t="shared" ca="1" si="1"/>
        <v>Incomplete</v>
      </c>
      <c r="L15" s="15">
        <f t="shared" si="2"/>
        <v>8</v>
      </c>
      <c r="M15" s="157" t="str">
        <f>IF('8'!$A8="","",'8'!$A8)</f>
        <v/>
      </c>
      <c r="N15" s="157" t="str">
        <f>IF('8'!$A12="","",'8'!$A12)</f>
        <v/>
      </c>
      <c r="O15" s="157" t="str">
        <f>IF('8'!$A16="","",'8'!$A16)</f>
        <v/>
      </c>
      <c r="P15" s="157"/>
      <c r="Q15" s="157"/>
      <c r="R15" s="157"/>
      <c r="S15" s="157"/>
    </row>
    <row r="16" spans="1:20" x14ac:dyDescent="0.25">
      <c r="A16" s="15">
        <v>9</v>
      </c>
      <c r="B16" s="12">
        <f t="shared" si="0"/>
        <v>2.25</v>
      </c>
      <c r="C16" s="12">
        <v>0.75</v>
      </c>
      <c r="D16" s="12">
        <v>1.5</v>
      </c>
      <c r="E16" s="12"/>
      <c r="F16" s="12"/>
      <c r="G16" s="12"/>
      <c r="H16" s="12"/>
      <c r="I16" s="12"/>
      <c r="J16" s="11" t="str">
        <f t="shared" ca="1" si="1"/>
        <v>Incomplete</v>
      </c>
      <c r="L16" s="15">
        <f t="shared" si="2"/>
        <v>9</v>
      </c>
      <c r="M16" s="157" t="str">
        <f>IF('9'!$A8="","",'9'!$A8)</f>
        <v/>
      </c>
      <c r="N16" s="157" t="str">
        <f>IF('9'!$A12="","",'9'!$A12)</f>
        <v/>
      </c>
      <c r="O16" s="157"/>
      <c r="P16" s="157"/>
      <c r="Q16" s="157"/>
      <c r="R16" s="157"/>
      <c r="S16" s="157"/>
    </row>
    <row r="17" spans="1:20" x14ac:dyDescent="0.25">
      <c r="A17" s="15">
        <v>10</v>
      </c>
      <c r="B17" s="12">
        <f t="shared" si="0"/>
        <v>1.5</v>
      </c>
      <c r="C17" s="12">
        <v>0.25</v>
      </c>
      <c r="D17" s="12">
        <v>1</v>
      </c>
      <c r="E17" s="12">
        <v>0.25</v>
      </c>
      <c r="F17" s="12"/>
      <c r="G17" s="12"/>
      <c r="H17" s="12"/>
      <c r="I17" s="12"/>
      <c r="J17" s="11" t="str">
        <f t="shared" ca="1" si="1"/>
        <v>Incomplete</v>
      </c>
      <c r="L17" s="15">
        <f t="shared" si="2"/>
        <v>10</v>
      </c>
      <c r="M17" s="157" t="str">
        <f>IF('10'!$A8="","",'10'!$A8)</f>
        <v/>
      </c>
      <c r="N17" s="157" t="str">
        <f>IF('10'!$A12="","",'10'!$A12)</f>
        <v/>
      </c>
      <c r="O17" s="157" t="str">
        <f>IF('10'!$A16="","",'10'!$A16)</f>
        <v/>
      </c>
      <c r="P17" s="157"/>
      <c r="Q17" s="157"/>
      <c r="R17" s="157"/>
      <c r="S17" s="157"/>
    </row>
    <row r="18" spans="1:20" x14ac:dyDescent="0.25">
      <c r="A18" s="15">
        <v>11</v>
      </c>
      <c r="B18" s="12">
        <f t="shared" si="0"/>
        <v>4</v>
      </c>
      <c r="C18" s="12">
        <v>2</v>
      </c>
      <c r="D18" s="12">
        <v>2</v>
      </c>
      <c r="E18" s="12"/>
      <c r="F18" s="12"/>
      <c r="G18" s="12"/>
      <c r="H18" s="12"/>
      <c r="I18" s="12"/>
      <c r="J18" s="11" t="str">
        <f t="shared" ca="1" si="1"/>
        <v>Incomplete</v>
      </c>
      <c r="L18" s="15">
        <f t="shared" si="2"/>
        <v>11</v>
      </c>
      <c r="M18" s="157" t="str">
        <f>IF('11'!$A8="","",'11'!$A8)</f>
        <v/>
      </c>
      <c r="N18" s="204" t="str">
        <f>IF('11'!$A14="","",'11'!$A14)</f>
        <v/>
      </c>
      <c r="O18" s="157"/>
      <c r="P18" s="157"/>
      <c r="Q18" s="157"/>
      <c r="R18" s="157"/>
      <c r="S18" s="157"/>
      <c r="T18" s="205" t="s">
        <v>438</v>
      </c>
    </row>
    <row r="19" spans="1:20" x14ac:dyDescent="0.25">
      <c r="A19" s="15">
        <v>12</v>
      </c>
      <c r="B19" s="12">
        <f t="shared" si="0"/>
        <v>3.25</v>
      </c>
      <c r="C19" s="12">
        <v>0.25</v>
      </c>
      <c r="D19" s="12">
        <v>0.5</v>
      </c>
      <c r="E19" s="12">
        <v>0.75</v>
      </c>
      <c r="F19" s="12">
        <v>1.25</v>
      </c>
      <c r="G19" s="12">
        <v>0.5</v>
      </c>
      <c r="H19" s="12"/>
      <c r="I19" s="12"/>
      <c r="J19" s="11" t="str">
        <f t="shared" ca="1" si="1"/>
        <v>Incomplete</v>
      </c>
      <c r="L19" s="15">
        <f t="shared" si="2"/>
        <v>12</v>
      </c>
      <c r="M19" s="157" t="str">
        <f>IF('12'!$A8="","",'12'!$A8)</f>
        <v/>
      </c>
      <c r="N19" s="157" t="str">
        <f>IF('12'!$A12="","",'12'!$A12)</f>
        <v/>
      </c>
      <c r="O19" s="157" t="str">
        <f>IF('12'!$A16="","",'12'!$A16)</f>
        <v/>
      </c>
      <c r="P19" s="157" t="str">
        <f>IF('12'!$A20="","",'12'!$A20)</f>
        <v/>
      </c>
      <c r="Q19" s="157" t="str">
        <f>IF('12'!$A24="","",'12'!$A24)</f>
        <v/>
      </c>
      <c r="R19" s="157"/>
      <c r="S19" s="157"/>
    </row>
    <row r="20" spans="1:20" x14ac:dyDescent="0.25">
      <c r="A20" s="15">
        <v>13</v>
      </c>
      <c r="B20" s="12">
        <f t="shared" si="0"/>
        <v>1.5</v>
      </c>
      <c r="C20" s="12">
        <v>1.5</v>
      </c>
      <c r="D20" s="12"/>
      <c r="E20" s="12"/>
      <c r="F20" s="12"/>
      <c r="G20" s="12"/>
      <c r="H20" s="12"/>
      <c r="I20" s="12"/>
      <c r="J20" s="11" t="str">
        <f t="shared" ca="1" si="1"/>
        <v>Incomplete</v>
      </c>
      <c r="L20" s="15">
        <f t="shared" si="2"/>
        <v>13</v>
      </c>
      <c r="M20" s="157" t="str">
        <f>IF('13'!$A5="","",'13'!$A5)</f>
        <v/>
      </c>
      <c r="N20" s="157"/>
      <c r="O20" s="157"/>
      <c r="P20" s="157"/>
      <c r="Q20" s="157"/>
      <c r="R20" s="157"/>
      <c r="S20" s="157"/>
    </row>
    <row r="21" spans="1:20" x14ac:dyDescent="0.25">
      <c r="A21" s="15">
        <v>14</v>
      </c>
      <c r="B21" s="12">
        <f t="shared" si="0"/>
        <v>4.75</v>
      </c>
      <c r="C21" s="12">
        <v>1.25</v>
      </c>
      <c r="D21" s="12">
        <v>3.5</v>
      </c>
      <c r="E21" s="12"/>
      <c r="F21" s="12"/>
      <c r="G21" s="12"/>
      <c r="H21" s="12"/>
      <c r="I21" s="12"/>
      <c r="J21" s="11" t="str">
        <f t="shared" ca="1" si="1"/>
        <v>Incomplete</v>
      </c>
      <c r="L21" s="15">
        <f t="shared" si="2"/>
        <v>14</v>
      </c>
      <c r="M21" s="157" t="str">
        <f>IF('14'!$A47="","",'14'!$A47)</f>
        <v/>
      </c>
      <c r="N21" s="157" t="str">
        <f>IF('14'!$A51="","",'14'!$A51)</f>
        <v/>
      </c>
      <c r="O21" s="157"/>
      <c r="P21" s="157"/>
      <c r="Q21" s="157"/>
      <c r="R21" s="157"/>
      <c r="S21" s="157"/>
    </row>
    <row r="22" spans="1:20" x14ac:dyDescent="0.25">
      <c r="A22" s="15">
        <v>15</v>
      </c>
      <c r="B22" s="12">
        <f t="shared" si="0"/>
        <v>2.75</v>
      </c>
      <c r="C22" s="12">
        <v>1</v>
      </c>
      <c r="D22" s="12">
        <v>0.75</v>
      </c>
      <c r="E22" s="12">
        <v>0.25</v>
      </c>
      <c r="F22" s="12">
        <v>0.75</v>
      </c>
      <c r="G22" s="12"/>
      <c r="H22" s="12"/>
      <c r="I22" s="12"/>
      <c r="J22" s="11" t="str">
        <f t="shared" ca="1" si="1"/>
        <v>Incomplete</v>
      </c>
      <c r="L22" s="15">
        <f t="shared" si="2"/>
        <v>15</v>
      </c>
      <c r="M22" s="157" t="str">
        <f>IF('15'!$A28="","",'15'!$A28)</f>
        <v/>
      </c>
      <c r="N22" s="157" t="str">
        <f>IF('15'!$A32="","",'15'!$A32)</f>
        <v/>
      </c>
      <c r="O22" s="157" t="str">
        <f>IF('15'!$A36="","",'15'!$A36)</f>
        <v/>
      </c>
      <c r="P22" s="157" t="str">
        <f>IF('15'!$A40="","",'15'!$A40)</f>
        <v/>
      </c>
      <c r="Q22" s="157"/>
      <c r="R22" s="157"/>
      <c r="S22" s="157"/>
    </row>
    <row r="23" spans="1:20" x14ac:dyDescent="0.25">
      <c r="A23" s="15">
        <v>16</v>
      </c>
      <c r="B23" s="12">
        <f t="shared" si="0"/>
        <v>1.75</v>
      </c>
      <c r="C23" s="12">
        <v>1.75</v>
      </c>
      <c r="D23" s="12"/>
      <c r="E23" s="12"/>
      <c r="F23" s="12"/>
      <c r="G23" s="12"/>
      <c r="H23" s="12"/>
      <c r="I23" s="12"/>
      <c r="J23" s="11" t="str">
        <f t="shared" ca="1" si="1"/>
        <v>Incomplete</v>
      </c>
      <c r="L23" s="15">
        <f t="shared" si="2"/>
        <v>16</v>
      </c>
      <c r="M23" s="157" t="str">
        <f>IF('16'!$A5="","",'16'!$A5)</f>
        <v/>
      </c>
      <c r="N23" s="157"/>
      <c r="O23" s="157"/>
      <c r="P23" s="157"/>
      <c r="Q23" s="157"/>
      <c r="R23" s="157"/>
      <c r="S23" s="157"/>
    </row>
    <row r="24" spans="1:20" x14ac:dyDescent="0.25">
      <c r="A24" s="15">
        <v>17</v>
      </c>
      <c r="B24" s="12">
        <f t="shared" si="0"/>
        <v>3</v>
      </c>
      <c r="C24" s="12">
        <v>2.5</v>
      </c>
      <c r="D24" s="12">
        <v>0.5</v>
      </c>
      <c r="E24" s="12"/>
      <c r="F24" s="12"/>
      <c r="G24" s="12"/>
      <c r="H24" s="12"/>
      <c r="I24" s="12"/>
      <c r="J24" s="11" t="str">
        <f t="shared" ca="1" si="1"/>
        <v>Incomplete</v>
      </c>
      <c r="L24" s="15">
        <f t="shared" si="2"/>
        <v>17</v>
      </c>
      <c r="M24" s="157" t="str">
        <f>IF('17'!$A31="","",'17'!$A31)</f>
        <v/>
      </c>
      <c r="N24" s="157" t="str">
        <f>IF('17'!$A35="","",'17'!$A35)</f>
        <v/>
      </c>
      <c r="O24" s="157"/>
      <c r="P24" s="157"/>
      <c r="Q24" s="157"/>
      <c r="R24" s="157"/>
      <c r="S24" s="157"/>
    </row>
    <row r="25" spans="1:20" x14ac:dyDescent="0.25">
      <c r="A25" s="15">
        <v>18</v>
      </c>
      <c r="B25" s="12">
        <f t="shared" si="0"/>
        <v>2.25</v>
      </c>
      <c r="C25" s="12">
        <v>2.25</v>
      </c>
      <c r="D25" s="12"/>
      <c r="E25" s="12"/>
      <c r="F25" s="12"/>
      <c r="G25" s="12"/>
      <c r="H25" s="12"/>
      <c r="I25" s="12"/>
      <c r="J25" s="11" t="str">
        <f t="shared" ca="1" si="1"/>
        <v>Incomplete</v>
      </c>
      <c r="L25" s="15">
        <f t="shared" si="2"/>
        <v>18</v>
      </c>
      <c r="M25" s="157" t="str">
        <f>IF('18'!$A5="","",'18'!$A5)</f>
        <v/>
      </c>
      <c r="N25" s="157"/>
      <c r="O25" s="157"/>
      <c r="P25" s="157"/>
      <c r="Q25" s="157"/>
      <c r="R25" s="157"/>
      <c r="S25" s="157"/>
    </row>
    <row r="26" spans="1:20" x14ac:dyDescent="0.25">
      <c r="A26" s="15">
        <v>19</v>
      </c>
      <c r="B26" s="12">
        <f t="shared" si="0"/>
        <v>5.25</v>
      </c>
      <c r="C26" s="12">
        <v>5.25</v>
      </c>
      <c r="D26" s="12"/>
      <c r="E26" s="12"/>
      <c r="F26" s="12"/>
      <c r="G26" s="12"/>
      <c r="H26" s="12"/>
      <c r="I26" s="12"/>
      <c r="J26" s="11" t="str">
        <f t="shared" ca="1" si="1"/>
        <v>Incomplete</v>
      </c>
      <c r="L26" s="15">
        <f t="shared" si="2"/>
        <v>19</v>
      </c>
      <c r="M26" s="157" t="str">
        <f>IF('19'!$A5="","",'19'!$A5)</f>
        <v/>
      </c>
      <c r="N26" s="157"/>
      <c r="O26" s="157"/>
      <c r="P26" s="157"/>
      <c r="Q26" s="157"/>
      <c r="R26" s="157"/>
      <c r="S26" s="157"/>
    </row>
    <row r="27" spans="1:20" x14ac:dyDescent="0.25">
      <c r="A27" s="15">
        <v>20</v>
      </c>
      <c r="B27" s="12">
        <f t="shared" si="0"/>
        <v>3.75</v>
      </c>
      <c r="C27" s="12">
        <v>0.5</v>
      </c>
      <c r="D27" s="12">
        <v>0.5</v>
      </c>
      <c r="E27" s="12">
        <v>2.25</v>
      </c>
      <c r="F27" s="12">
        <v>0.5</v>
      </c>
      <c r="G27" s="12"/>
      <c r="H27" s="12"/>
      <c r="I27" s="12"/>
      <c r="J27" s="11" t="str">
        <f t="shared" ref="J27:J37" ca="1" si="3">INDIRECT("'"&amp;A27&amp;"'!B1")</f>
        <v>Incomplete</v>
      </c>
      <c r="L27" s="15">
        <f t="shared" ref="L27:L37" si="4">A27</f>
        <v>20</v>
      </c>
      <c r="M27" s="157" t="str">
        <f>IF('20'!$A62="","",'20'!$A62)</f>
        <v/>
      </c>
      <c r="N27" s="157" t="str">
        <f>IF('20'!$A66="","",'20'!$A66)</f>
        <v/>
      </c>
      <c r="O27" s="157" t="str">
        <f>IF('20'!$A70="","",'20'!$A70)</f>
        <v/>
      </c>
      <c r="P27" s="157" t="str">
        <f>IF('20'!$A74="","",'20'!$A74)</f>
        <v/>
      </c>
      <c r="Q27" s="157"/>
      <c r="R27" s="157"/>
      <c r="S27" s="157"/>
    </row>
    <row r="28" spans="1:20" x14ac:dyDescent="0.25">
      <c r="A28" s="15">
        <v>21</v>
      </c>
      <c r="B28" s="12">
        <f t="shared" si="0"/>
        <v>2</v>
      </c>
      <c r="C28" s="12">
        <v>0.5</v>
      </c>
      <c r="D28" s="12">
        <v>1.5</v>
      </c>
      <c r="E28" s="12"/>
      <c r="F28" s="12"/>
      <c r="G28" s="12"/>
      <c r="H28" s="12"/>
      <c r="I28" s="12"/>
      <c r="J28" s="11" t="str">
        <f t="shared" ca="1" si="3"/>
        <v>Incomplete</v>
      </c>
      <c r="L28" s="15">
        <f t="shared" si="4"/>
        <v>21</v>
      </c>
      <c r="M28" s="157" t="str">
        <f>IF('21'!$A24="","",'21'!$A24)</f>
        <v/>
      </c>
      <c r="N28" s="157" t="str">
        <f>IF('21'!$A28="","",'21'!$A28)</f>
        <v/>
      </c>
      <c r="O28" s="157"/>
      <c r="P28" s="157"/>
      <c r="Q28" s="157"/>
      <c r="R28" s="157"/>
      <c r="S28" s="157"/>
    </row>
    <row r="29" spans="1:20" x14ac:dyDescent="0.25">
      <c r="A29" s="15">
        <v>22</v>
      </c>
      <c r="B29" s="12">
        <f t="shared" si="0"/>
        <v>2</v>
      </c>
      <c r="C29" s="12">
        <v>0.5</v>
      </c>
      <c r="D29" s="12">
        <v>1.5</v>
      </c>
      <c r="E29" s="12"/>
      <c r="F29" s="12"/>
      <c r="G29" s="12"/>
      <c r="H29" s="12"/>
      <c r="I29" s="12"/>
      <c r="J29" s="11" t="str">
        <f t="shared" ca="1" si="3"/>
        <v>Incomplete</v>
      </c>
      <c r="L29" s="15">
        <f t="shared" si="4"/>
        <v>22</v>
      </c>
      <c r="M29" s="157" t="str">
        <f>IF('22'!$A11="","",'22'!$A11)</f>
        <v/>
      </c>
      <c r="N29" s="157" t="str">
        <f>IF('22'!$A15="","",'22'!$A15)</f>
        <v/>
      </c>
      <c r="O29" s="157"/>
      <c r="P29" s="157"/>
      <c r="Q29" s="157"/>
      <c r="R29" s="157"/>
      <c r="S29" s="157"/>
    </row>
    <row r="30" spans="1:20" x14ac:dyDescent="0.25">
      <c r="A30" s="19">
        <v>23</v>
      </c>
      <c r="B30" s="12">
        <f t="shared" si="0"/>
        <v>3</v>
      </c>
      <c r="C30" s="12">
        <v>2</v>
      </c>
      <c r="D30" s="12">
        <v>1</v>
      </c>
      <c r="E30" s="12"/>
      <c r="F30" s="12"/>
      <c r="G30" s="12"/>
      <c r="H30" s="12"/>
      <c r="I30" s="12"/>
      <c r="J30" s="11" t="str">
        <f t="shared" ca="1" si="3"/>
        <v>Incomplete</v>
      </c>
      <c r="L30" s="15">
        <f t="shared" si="4"/>
        <v>23</v>
      </c>
      <c r="M30" s="157" t="str">
        <f>IF('23'!$A40="","",'23'!$A40)</f>
        <v/>
      </c>
      <c r="N30" s="157" t="str">
        <f>IF('23'!$A47="","",'23'!$A47)</f>
        <v/>
      </c>
      <c r="O30" s="157"/>
      <c r="P30" s="157"/>
      <c r="Q30" s="157"/>
      <c r="R30" s="157"/>
      <c r="S30" s="157"/>
    </row>
    <row r="31" spans="1:20" x14ac:dyDescent="0.25">
      <c r="A31" s="19">
        <v>24</v>
      </c>
      <c r="B31" s="12">
        <f t="shared" si="0"/>
        <v>1.25</v>
      </c>
      <c r="C31" s="12">
        <v>1</v>
      </c>
      <c r="D31" s="12">
        <v>0.25</v>
      </c>
      <c r="E31" s="12"/>
      <c r="F31" s="12"/>
      <c r="G31" s="12"/>
      <c r="H31" s="12"/>
      <c r="I31" s="12"/>
      <c r="J31" s="11" t="str">
        <f t="shared" ca="1" si="3"/>
        <v>Incomplete</v>
      </c>
      <c r="L31" s="15">
        <f t="shared" si="4"/>
        <v>24</v>
      </c>
      <c r="M31" s="157" t="str">
        <f>IF('24'!$A20="","",'24'!$A20)</f>
        <v/>
      </c>
      <c r="N31" s="157" t="str">
        <f>IF('24'!$A24="","",'24'!$A24)</f>
        <v/>
      </c>
      <c r="O31" s="157"/>
      <c r="P31" s="157"/>
      <c r="Q31" s="157"/>
      <c r="R31" s="157"/>
      <c r="S31" s="157"/>
    </row>
    <row r="32" spans="1:20" x14ac:dyDescent="0.25">
      <c r="A32" s="15">
        <v>25</v>
      </c>
      <c r="B32" s="12">
        <f t="shared" si="0"/>
        <v>1</v>
      </c>
      <c r="C32" s="12">
        <v>1</v>
      </c>
      <c r="D32" s="12"/>
      <c r="E32" s="12"/>
      <c r="F32" s="12"/>
      <c r="G32" s="12"/>
      <c r="H32" s="12"/>
      <c r="I32" s="12"/>
      <c r="J32" s="11" t="str">
        <f t="shared" ca="1" si="3"/>
        <v>Incomplete</v>
      </c>
      <c r="L32" s="15">
        <f t="shared" si="4"/>
        <v>25</v>
      </c>
      <c r="M32" s="157" t="str">
        <f>IF('25'!$A5="","",'25'!$A5)</f>
        <v/>
      </c>
      <c r="N32" s="157"/>
      <c r="O32" s="157"/>
      <c r="P32" s="157"/>
      <c r="Q32" s="157"/>
      <c r="R32" s="157"/>
      <c r="S32" s="157"/>
    </row>
    <row r="33" spans="1:20" x14ac:dyDescent="0.25">
      <c r="A33" s="15">
        <v>26</v>
      </c>
      <c r="B33" s="12">
        <f t="shared" si="0"/>
        <v>1.25</v>
      </c>
      <c r="C33" s="12">
        <v>0.5</v>
      </c>
      <c r="D33" s="12">
        <v>0.75</v>
      </c>
      <c r="E33" s="12"/>
      <c r="F33" s="12"/>
      <c r="G33" s="12"/>
      <c r="H33" s="12"/>
      <c r="I33" s="12"/>
      <c r="J33" s="11" t="str">
        <f t="shared" ca="1" si="3"/>
        <v>Incomplete</v>
      </c>
      <c r="L33" s="15">
        <f t="shared" si="4"/>
        <v>26</v>
      </c>
      <c r="M33" s="157" t="str">
        <f>IF('26'!$A8="","",'26'!$A8)</f>
        <v/>
      </c>
      <c r="N33" s="157" t="str">
        <f>IF('26'!$A14="","",'26'!$A14)</f>
        <v/>
      </c>
      <c r="O33" s="157"/>
      <c r="P33" s="157"/>
      <c r="Q33" s="157"/>
      <c r="R33" s="157"/>
      <c r="S33" s="157"/>
    </row>
    <row r="34" spans="1:20" x14ac:dyDescent="0.25">
      <c r="A34" s="15">
        <v>27</v>
      </c>
      <c r="B34" s="12">
        <f t="shared" si="0"/>
        <v>2.5</v>
      </c>
      <c r="C34" s="12">
        <v>1</v>
      </c>
      <c r="D34" s="12">
        <v>0.5</v>
      </c>
      <c r="E34" s="12">
        <v>1</v>
      </c>
      <c r="F34" s="12"/>
      <c r="G34" s="12"/>
      <c r="H34" s="12"/>
      <c r="I34" s="12"/>
      <c r="J34" s="11" t="str">
        <f t="shared" ca="1" si="3"/>
        <v>Incomplete</v>
      </c>
      <c r="L34" s="15">
        <f t="shared" si="4"/>
        <v>27</v>
      </c>
      <c r="M34" s="157" t="str">
        <f>IF('27'!$A8="","",'27'!$A8)</f>
        <v/>
      </c>
      <c r="N34" s="157" t="str">
        <f>IF('27'!$A12="","",'27'!$A12)</f>
        <v/>
      </c>
      <c r="O34" s="157" t="str">
        <f>IF('27'!$A16="","",'27'!$A16)</f>
        <v/>
      </c>
      <c r="P34" s="157"/>
      <c r="Q34" s="157"/>
      <c r="R34" s="157"/>
      <c r="S34" s="157"/>
    </row>
    <row r="35" spans="1:20" x14ac:dyDescent="0.25">
      <c r="A35" s="19">
        <v>28</v>
      </c>
      <c r="B35" s="12">
        <f t="shared" si="0"/>
        <v>1.25</v>
      </c>
      <c r="C35" s="12">
        <v>0.5</v>
      </c>
      <c r="D35" s="12">
        <v>0.75</v>
      </c>
      <c r="E35" s="12"/>
      <c r="F35" s="12"/>
      <c r="G35" s="12"/>
      <c r="H35" s="12"/>
      <c r="I35" s="12"/>
      <c r="J35" s="11" t="str">
        <f t="shared" ca="1" si="3"/>
        <v>Incomplete</v>
      </c>
      <c r="L35" s="15">
        <f t="shared" si="4"/>
        <v>28</v>
      </c>
      <c r="M35" s="204" t="str">
        <f>IF('28'!$A8="","",'28'!$A8)</f>
        <v/>
      </c>
      <c r="N35" s="204" t="str">
        <f>IF('28'!$A12="","",'28'!$A12)</f>
        <v/>
      </c>
      <c r="O35" s="157"/>
      <c r="P35" s="157"/>
      <c r="Q35" s="157"/>
      <c r="R35" s="157"/>
      <c r="S35" s="157"/>
      <c r="T35" s="205" t="s">
        <v>439</v>
      </c>
    </row>
    <row r="36" spans="1:20" x14ac:dyDescent="0.25">
      <c r="A36" s="15">
        <v>29</v>
      </c>
      <c r="B36" s="12">
        <f t="shared" si="0"/>
        <v>3.25</v>
      </c>
      <c r="C36" s="12">
        <v>1</v>
      </c>
      <c r="D36" s="12">
        <v>0.75</v>
      </c>
      <c r="E36" s="12">
        <v>0.75</v>
      </c>
      <c r="F36" s="12">
        <v>0.75</v>
      </c>
      <c r="G36" s="12"/>
      <c r="H36" s="12"/>
      <c r="I36" s="12"/>
      <c r="J36" s="11" t="str">
        <f t="shared" ca="1" si="3"/>
        <v>Incomplete</v>
      </c>
      <c r="L36" s="15">
        <f t="shared" si="4"/>
        <v>29</v>
      </c>
      <c r="M36" s="157" t="str">
        <f>IF('29'!$A8="","",'29'!$A8)</f>
        <v/>
      </c>
      <c r="N36" s="157" t="str">
        <f>IF('29'!$A12="","",'29'!$A12)</f>
        <v/>
      </c>
      <c r="O36" s="157" t="str">
        <f>IF('29'!$A16="","",'29'!$A16)</f>
        <v/>
      </c>
      <c r="P36" s="157" t="str">
        <f>IF('29'!$A20="","",'29'!$A20)</f>
        <v/>
      </c>
      <c r="Q36" s="157"/>
      <c r="R36" s="157"/>
      <c r="S36" s="157"/>
    </row>
    <row r="37" spans="1:20" x14ac:dyDescent="0.25">
      <c r="A37" s="15">
        <v>30</v>
      </c>
      <c r="B37" s="12">
        <f t="shared" si="0"/>
        <v>1.5</v>
      </c>
      <c r="C37" s="12">
        <v>1.5</v>
      </c>
      <c r="D37" s="12"/>
      <c r="E37" s="12"/>
      <c r="F37" s="12"/>
      <c r="G37" s="12"/>
      <c r="H37" s="12"/>
      <c r="I37" s="12"/>
      <c r="J37" s="11" t="str">
        <f t="shared" ca="1" si="3"/>
        <v>Incomplete</v>
      </c>
      <c r="L37" s="15">
        <f t="shared" si="4"/>
        <v>30</v>
      </c>
      <c r="M37" s="157" t="str">
        <f>IF('30'!$A5="","",'30'!$A5)</f>
        <v/>
      </c>
      <c r="N37" s="157"/>
      <c r="O37" s="157"/>
      <c r="P37" s="157"/>
      <c r="Q37" s="157"/>
      <c r="R37" s="157"/>
      <c r="S37" s="157"/>
    </row>
    <row r="38" spans="1:20" x14ac:dyDescent="0.25">
      <c r="A38" s="20">
        <v>31</v>
      </c>
      <c r="B38" s="12">
        <f t="shared" si="0"/>
        <v>1.5</v>
      </c>
      <c r="C38" s="12">
        <v>0.5</v>
      </c>
      <c r="D38" s="12">
        <v>0.5</v>
      </c>
      <c r="E38" s="12">
        <v>0.5</v>
      </c>
      <c r="F38" s="12"/>
      <c r="G38" s="12"/>
      <c r="H38" s="12"/>
      <c r="I38" s="12"/>
      <c r="J38" s="11" t="str">
        <f t="shared" ref="J38" ca="1" si="5">INDIRECT("'"&amp;A38&amp;"'!B1")</f>
        <v>Incomplete</v>
      </c>
      <c r="L38" s="15">
        <f t="shared" ref="L38" si="6">A38</f>
        <v>31</v>
      </c>
      <c r="M38" s="157" t="str">
        <f>IF('31'!$A9="","",'31'!$A9)</f>
        <v/>
      </c>
      <c r="N38" s="157" t="str">
        <f>IF('31'!$A13="","",'31'!$A13)</f>
        <v/>
      </c>
      <c r="O38" s="157" t="str">
        <f>IF('31'!$A17="","",'31'!$A17)</f>
        <v/>
      </c>
      <c r="P38" s="157"/>
      <c r="Q38" s="157"/>
      <c r="R38" s="157"/>
      <c r="S38" s="157"/>
    </row>
  </sheetData>
  <mergeCells count="1">
    <mergeCell ref="B6:B7"/>
  </mergeCells>
  <conditionalFormatting sqref="J8:J37">
    <cfRule type="cellIs" dxfId="107" priority="189" operator="equal">
      <formula>"Finished"</formula>
    </cfRule>
    <cfRule type="cellIs" dxfId="106" priority="190" operator="equal">
      <formula>"Flag for Review"</formula>
    </cfRule>
    <cfRule type="cellIs" dxfId="105" priority="191" operator="equal">
      <formula>"Incomplete"</formula>
    </cfRule>
  </conditionalFormatting>
  <conditionalFormatting sqref="P2">
    <cfRule type="expression" dxfId="104" priority="28">
      <formula>LEN(P2)=0</formula>
    </cfRule>
    <cfRule type="cellIs" dxfId="103" priority="186" operator="greaterThanOrEqual">
      <formula>0.75</formula>
    </cfRule>
    <cfRule type="cellIs" dxfId="102" priority="187" operator="greaterThanOrEqual">
      <formula>0.65</formula>
    </cfRule>
    <cfRule type="cellIs" dxfId="101" priority="188" operator="greaterThanOrEqual">
      <formula>0</formula>
    </cfRule>
  </conditionalFormatting>
  <conditionalFormatting sqref="J38">
    <cfRule type="cellIs" dxfId="100" priority="25" operator="equal">
      <formula>"Finished"</formula>
    </cfRule>
    <cfRule type="cellIs" dxfId="99" priority="26" operator="equal">
      <formula>"Flag for Review"</formula>
    </cfRule>
    <cfRule type="cellIs" dxfId="98" priority="27" operator="equal">
      <formula>"Incomplete"</formula>
    </cfRule>
  </conditionalFormatting>
  <conditionalFormatting sqref="C8:I38">
    <cfRule type="containsBlanks" dxfId="97" priority="192">
      <formula>LEN(TRIM(C8))=0</formula>
    </cfRule>
  </conditionalFormatting>
  <conditionalFormatting sqref="M8:S10 M12:S17 P11:S11 M19:S34 M18 O18:S18 M36:S38 O35:S35">
    <cfRule type="expression" dxfId="96" priority="1">
      <formula>C8=""</formula>
    </cfRule>
    <cfRule type="expression" dxfId="95" priority="2">
      <formula>M8/C8&gt;=0.75</formula>
    </cfRule>
    <cfRule type="expression" dxfId="94" priority="3">
      <formula>M8/C8&gt;=0.65</formula>
    </cfRule>
    <cfRule type="expression" dxfId="93" priority="4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L34" location="'27'!A1" display="'27'!A1"/>
    <hyperlink ref="L35" location="'28'!A1" display="'28'!A1"/>
    <hyperlink ref="L36" location="'29'!A1" display="'29'!A1"/>
    <hyperlink ref="L37" location="'30'!A1" display="'30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  <hyperlink ref="A34" location="'27'!A1" display="27"/>
    <hyperlink ref="A35" location="'28'!A1" display="28"/>
    <hyperlink ref="A36" location="'29'!A1" display="29"/>
    <hyperlink ref="A37" location="'30'!A1" display="30"/>
    <hyperlink ref="L38" location="'31'!A1" display="'31'!A1"/>
    <hyperlink ref="A38" location="'31'!A1" display="'31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0"/>
  <sheetViews>
    <sheetView topLeftCell="A7" workbookViewId="0">
      <selection activeCell="A9" sqref="A9"/>
    </sheetView>
  </sheetViews>
  <sheetFormatPr defaultColWidth="9.140625" defaultRowHeight="15" x14ac:dyDescent="0.25"/>
  <cols>
    <col min="1" max="1" width="9.140625" style="34"/>
    <col min="2" max="2" width="16" style="34" bestFit="1" customWidth="1"/>
    <col min="3" max="9" width="10.140625" style="34" customWidth="1"/>
    <col min="10" max="16384" width="9.140625" style="34"/>
  </cols>
  <sheetData>
    <row r="1" spans="1:9" x14ac:dyDescent="0.25">
      <c r="A1" s="7">
        <v>1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0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/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Grid'!B:B,MATCH('1'!A1,'Point Grid'!A:A,0))</f>
        <v>2</v>
      </c>
      <c r="B4" s="31"/>
      <c r="C4" s="31"/>
      <c r="D4" s="31"/>
      <c r="E4" s="31"/>
      <c r="F4" s="31"/>
      <c r="G4" s="31"/>
      <c r="H4" s="31"/>
      <c r="I4" s="36"/>
    </row>
    <row r="5" spans="1:9" x14ac:dyDescent="0.25">
      <c r="A5" s="28"/>
      <c r="B5" s="29"/>
      <c r="C5" s="29"/>
      <c r="D5" s="29"/>
      <c r="E5" s="29"/>
      <c r="F5" s="29"/>
      <c r="G5" s="29"/>
      <c r="H5" s="29"/>
      <c r="I5" s="30"/>
    </row>
    <row r="6" spans="1:9" x14ac:dyDescent="0.25">
      <c r="A6" s="40" t="s">
        <v>2</v>
      </c>
      <c r="B6" s="31" t="s">
        <v>33</v>
      </c>
      <c r="C6" s="31"/>
      <c r="D6" s="31"/>
      <c r="E6" s="31"/>
      <c r="F6" s="31"/>
      <c r="G6" s="31"/>
      <c r="H6" s="31"/>
      <c r="I6" s="36"/>
    </row>
    <row r="7" spans="1:9" ht="15.75" thickBot="1" x14ac:dyDescent="0.3">
      <c r="A7" s="9">
        <f>INDEX('Point Grid'!$C$8:$I$38,MATCH($A$1,'Point Grid'!$A$8:$A$38,0),MATCH(A6,'Point Grid'!$C$7:$I$7,0))</f>
        <v>0.75</v>
      </c>
      <c r="B7" s="31" t="s">
        <v>34</v>
      </c>
      <c r="C7" s="31"/>
      <c r="D7" s="31"/>
      <c r="E7" s="31"/>
      <c r="F7" s="31"/>
      <c r="G7" s="31"/>
      <c r="H7" s="31"/>
      <c r="I7" s="36"/>
    </row>
    <row r="8" spans="1:9" ht="15.75" thickBot="1" x14ac:dyDescent="0.3">
      <c r="A8" s="5"/>
      <c r="B8" s="31"/>
      <c r="C8" s="31"/>
      <c r="D8" s="31"/>
      <c r="E8" s="31"/>
      <c r="F8" s="31"/>
      <c r="G8" s="31"/>
      <c r="H8" s="31"/>
      <c r="I8" s="36"/>
    </row>
    <row r="9" spans="1:9" x14ac:dyDescent="0.25">
      <c r="A9" s="40"/>
      <c r="B9" s="31"/>
      <c r="C9" s="31"/>
      <c r="D9" s="31"/>
      <c r="E9" s="31"/>
      <c r="F9" s="31"/>
      <c r="G9" s="31"/>
      <c r="H9" s="31"/>
      <c r="I9" s="36"/>
    </row>
    <row r="10" spans="1:9" x14ac:dyDescent="0.25">
      <c r="A10" s="40" t="s">
        <v>3</v>
      </c>
      <c r="B10" s="31" t="s">
        <v>35</v>
      </c>
      <c r="C10" s="31"/>
      <c r="D10" s="31"/>
      <c r="E10" s="31"/>
      <c r="F10" s="31"/>
      <c r="G10" s="31"/>
      <c r="H10" s="31"/>
      <c r="I10" s="36"/>
    </row>
    <row r="11" spans="1:9" ht="15.75" thickBot="1" x14ac:dyDescent="0.3">
      <c r="A11" s="9">
        <f>INDEX('Point Grid'!$C$8:$I$38,MATCH($A$1,'Point Grid'!$A$8:$A$38,0),MATCH(A10,'Point Grid'!$C$7:$I$7,0))</f>
        <v>0.25</v>
      </c>
      <c r="B11" s="31" t="s">
        <v>36</v>
      </c>
      <c r="C11" s="31"/>
      <c r="D11" s="31"/>
      <c r="E11" s="31"/>
      <c r="F11" s="31"/>
      <c r="G11" s="31"/>
      <c r="H11" s="31"/>
      <c r="I11" s="36"/>
    </row>
    <row r="12" spans="1:9" ht="15.75" thickBot="1" x14ac:dyDescent="0.3">
      <c r="A12" s="5"/>
      <c r="B12" s="31"/>
      <c r="C12" s="31"/>
      <c r="D12" s="31"/>
      <c r="E12" s="31"/>
      <c r="F12" s="31"/>
      <c r="G12" s="31"/>
      <c r="H12" s="31"/>
      <c r="I12" s="36"/>
    </row>
    <row r="13" spans="1:9" x14ac:dyDescent="0.25">
      <c r="A13" s="40"/>
      <c r="B13" s="31"/>
      <c r="C13" s="31"/>
      <c r="D13" s="31"/>
      <c r="E13" s="31"/>
      <c r="F13" s="31"/>
      <c r="G13" s="31"/>
      <c r="H13" s="31"/>
      <c r="I13" s="36"/>
    </row>
    <row r="14" spans="1:9" x14ac:dyDescent="0.25">
      <c r="A14" s="40" t="s">
        <v>4</v>
      </c>
      <c r="B14" s="31" t="s">
        <v>37</v>
      </c>
      <c r="C14" s="31"/>
      <c r="D14" s="31"/>
      <c r="E14" s="31"/>
      <c r="F14" s="31"/>
      <c r="G14" s="31"/>
      <c r="H14" s="31"/>
      <c r="I14" s="36"/>
    </row>
    <row r="15" spans="1:9" ht="15.75" thickBot="1" x14ac:dyDescent="0.3">
      <c r="A15" s="9">
        <f>INDEX('Point Grid'!$C$8:$I$38,MATCH($A$1,'Point Grid'!$A$8:$A$38,0),MATCH(A14,'Point Grid'!$C$7:$I$7,0))</f>
        <v>1</v>
      </c>
      <c r="B15" s="31" t="s">
        <v>38</v>
      </c>
      <c r="C15" s="31"/>
      <c r="D15" s="31"/>
      <c r="E15" s="31"/>
      <c r="F15" s="31"/>
      <c r="G15" s="31"/>
      <c r="H15" s="31"/>
      <c r="I15" s="36"/>
    </row>
    <row r="16" spans="1:9" ht="15.75" thickBot="1" x14ac:dyDescent="0.3">
      <c r="A16" s="5"/>
      <c r="B16" s="31"/>
      <c r="C16" s="31"/>
      <c r="D16" s="31"/>
      <c r="E16" s="31"/>
      <c r="F16" s="31"/>
      <c r="G16" s="31"/>
      <c r="H16" s="31"/>
      <c r="I16" s="36"/>
    </row>
    <row r="17" spans="1:9" x14ac:dyDescent="0.25">
      <c r="A17" s="40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40"/>
      <c r="B18" s="31"/>
      <c r="C18" s="31"/>
      <c r="D18" s="31"/>
      <c r="E18" s="31"/>
      <c r="F18" s="31"/>
      <c r="G18" s="31"/>
      <c r="H18" s="31"/>
      <c r="I18" s="36"/>
    </row>
    <row r="19" spans="1:9" x14ac:dyDescent="0.25">
      <c r="A19" s="40"/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25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92" priority="1" operator="equal">
      <formula>"Incomplete"</formula>
    </cfRule>
    <cfRule type="cellIs" dxfId="91" priority="2" operator="equal">
      <formula>"Flag for Review"</formula>
    </cfRule>
    <cfRule type="cellIs" dxfId="90" priority="3" operator="equal">
      <formula>"Finished"</formula>
    </cfRule>
  </conditionalFormatting>
  <dataValidations count="3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0">
      <formula1>0</formula1>
      <formula2>#REF!</formula2>
    </dataValidation>
    <dataValidation type="decimal" allowBlank="1" showInputMessage="1" showErrorMessage="1" sqref="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0"/>
  <sheetViews>
    <sheetView workbookViewId="0">
      <selection activeCell="D38" sqref="D38"/>
    </sheetView>
  </sheetViews>
  <sheetFormatPr defaultColWidth="9.140625" defaultRowHeight="15" x14ac:dyDescent="0.25"/>
  <cols>
    <col min="1" max="1" width="9.140625" style="34"/>
    <col min="2" max="2" width="16" style="34" bestFit="1" customWidth="1"/>
    <col min="3" max="9" width="10.140625" style="34" customWidth="1"/>
    <col min="10" max="16384" width="9.140625" style="34"/>
  </cols>
  <sheetData>
    <row r="1" spans="1:9" x14ac:dyDescent="0.25">
      <c r="A1" s="7">
        <v>2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1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/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Grid'!B:B,MATCH('2'!A1,'Point Grid'!A:A,0))</f>
        <v>1.5</v>
      </c>
      <c r="B4" s="31"/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/>
      <c r="C5" s="31"/>
      <c r="D5" s="31"/>
      <c r="E5" s="31"/>
      <c r="F5" s="31"/>
      <c r="G5" s="31"/>
      <c r="H5" s="31"/>
      <c r="I5" s="36"/>
    </row>
    <row r="6" spans="1:9" x14ac:dyDescent="0.25">
      <c r="A6" s="40" t="s">
        <v>2</v>
      </c>
      <c r="B6" s="31" t="s">
        <v>167</v>
      </c>
      <c r="C6" s="31"/>
      <c r="D6" s="45"/>
      <c r="E6" s="45"/>
      <c r="F6" s="45"/>
      <c r="G6" s="45"/>
      <c r="H6" s="31"/>
      <c r="I6" s="36"/>
    </row>
    <row r="7" spans="1:9" ht="15.75" thickBot="1" x14ac:dyDescent="0.3">
      <c r="A7" s="9">
        <f>INDEX('Point Grid'!$C$8:$I$38,MATCH($A$1,'Point Grid'!$A$8:$A$38,0),MATCH(A6,'Point Grid'!$C$7:$I$7,0))</f>
        <v>0.75</v>
      </c>
      <c r="B7" s="31" t="s">
        <v>39</v>
      </c>
      <c r="C7" s="31"/>
      <c r="D7" s="46"/>
      <c r="E7" s="47"/>
      <c r="F7" s="47"/>
      <c r="G7" s="46"/>
      <c r="H7" s="31"/>
      <c r="I7" s="36"/>
    </row>
    <row r="8" spans="1:9" ht="15.75" thickBot="1" x14ac:dyDescent="0.3">
      <c r="A8" s="5"/>
      <c r="B8" s="31"/>
      <c r="C8" s="31"/>
      <c r="D8" s="46"/>
      <c r="E8" s="46"/>
      <c r="F8" s="46"/>
      <c r="G8" s="46"/>
      <c r="H8" s="31"/>
      <c r="I8" s="36"/>
    </row>
    <row r="9" spans="1:9" x14ac:dyDescent="0.25">
      <c r="A9" s="31"/>
      <c r="B9" s="31"/>
      <c r="C9" s="31"/>
      <c r="D9" s="46"/>
      <c r="E9" s="46"/>
      <c r="F9" s="46"/>
      <c r="G9" s="46"/>
      <c r="H9" s="31"/>
      <c r="I9" s="36"/>
    </row>
    <row r="10" spans="1:9" x14ac:dyDescent="0.25">
      <c r="A10" s="40" t="s">
        <v>3</v>
      </c>
      <c r="B10" s="31" t="s">
        <v>168</v>
      </c>
      <c r="C10" s="31"/>
      <c r="D10" s="46"/>
      <c r="E10" s="47"/>
      <c r="F10" s="47"/>
      <c r="G10" s="46"/>
      <c r="H10" s="31"/>
      <c r="I10" s="36"/>
    </row>
    <row r="11" spans="1:9" ht="15.75" thickBot="1" x14ac:dyDescent="0.3">
      <c r="A11" s="9">
        <f>INDEX('Point Grid'!$C$8:$I$38,MATCH($A$1,'Point Grid'!$A$8:$A$38,0),MATCH(A10,'Point Grid'!$C$7:$I$7,0))</f>
        <v>0.75</v>
      </c>
      <c r="B11" s="31" t="s">
        <v>40</v>
      </c>
      <c r="C11" s="31"/>
      <c r="D11" s="46"/>
      <c r="E11" s="47"/>
      <c r="F11" s="47"/>
      <c r="G11" s="47"/>
      <c r="H11" s="31"/>
      <c r="I11" s="36"/>
    </row>
    <row r="12" spans="1:9" ht="15.75" thickBot="1" x14ac:dyDescent="0.3">
      <c r="A12" s="5"/>
      <c r="B12" s="31"/>
      <c r="C12" s="31"/>
      <c r="D12" s="31"/>
      <c r="E12" s="31"/>
      <c r="F12" s="31"/>
      <c r="G12" s="31"/>
      <c r="H12" s="31"/>
      <c r="I12" s="36"/>
    </row>
    <row r="13" spans="1:9" x14ac:dyDescent="0.25">
      <c r="A13" s="35"/>
      <c r="B13" s="31"/>
      <c r="C13" s="31"/>
      <c r="D13" s="31"/>
      <c r="E13" s="31"/>
      <c r="F13" s="31"/>
      <c r="G13" s="31"/>
      <c r="H13" s="31"/>
      <c r="I13" s="36"/>
    </row>
    <row r="14" spans="1:9" x14ac:dyDescent="0.25">
      <c r="A14" s="46"/>
      <c r="B14" s="31"/>
      <c r="C14" s="31"/>
      <c r="D14" s="31"/>
      <c r="E14" s="31"/>
      <c r="F14" s="31"/>
      <c r="G14" s="31"/>
      <c r="H14" s="31"/>
      <c r="I14" s="36"/>
    </row>
    <row r="15" spans="1:9" x14ac:dyDescent="0.25">
      <c r="A15" s="26"/>
      <c r="B15" s="31"/>
      <c r="C15" s="31"/>
      <c r="D15" s="31"/>
      <c r="E15" s="31"/>
      <c r="F15" s="31"/>
      <c r="G15" s="31"/>
      <c r="H15" s="31"/>
      <c r="I15" s="36"/>
    </row>
    <row r="16" spans="1:9" x14ac:dyDescent="0.25">
      <c r="A16" s="27"/>
      <c r="B16" s="31"/>
      <c r="C16" s="31"/>
      <c r="D16" s="31"/>
      <c r="E16" s="31"/>
      <c r="F16" s="31"/>
      <c r="G16" s="31"/>
      <c r="H16" s="31"/>
      <c r="I16" s="36"/>
    </row>
    <row r="17" spans="1:9" x14ac:dyDescent="0.25">
      <c r="A17" s="48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48"/>
      <c r="B18" s="31"/>
      <c r="C18" s="31"/>
      <c r="D18" s="31"/>
      <c r="E18" s="31"/>
      <c r="F18" s="31"/>
      <c r="G18" s="31"/>
      <c r="H18" s="31"/>
      <c r="I18" s="36"/>
    </row>
    <row r="19" spans="1:9" x14ac:dyDescent="0.25">
      <c r="A19" s="43"/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37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89" priority="1" operator="equal">
      <formula>"Incomplete"</formula>
    </cfRule>
    <cfRule type="cellIs" dxfId="88" priority="2" operator="equal">
      <formula>"Flag for Review"</formula>
    </cfRule>
    <cfRule type="cellIs" dxfId="87" priority="3" operator="equal">
      <formula>"Finished"</formula>
    </cfRule>
  </conditionalFormatting>
  <dataValidations count="2">
    <dataValidation type="decimal" allowBlank="1" showInputMessage="1" showErrorMessage="1" sqref="A8:A9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0"/>
  <sheetViews>
    <sheetView workbookViewId="0"/>
  </sheetViews>
  <sheetFormatPr defaultColWidth="9.140625" defaultRowHeight="15" x14ac:dyDescent="0.25"/>
  <cols>
    <col min="1" max="1" width="9.140625" style="34"/>
    <col min="2" max="2" width="16" style="34" bestFit="1" customWidth="1"/>
    <col min="3" max="3" width="12.42578125" style="34" bestFit="1" customWidth="1"/>
    <col min="4" max="4" width="10.28515625" style="34" customWidth="1"/>
    <col min="5" max="8" width="9.140625" style="34"/>
    <col min="9" max="9" width="13.7109375" style="34" customWidth="1"/>
    <col min="10" max="16384" width="9.140625" style="34"/>
  </cols>
  <sheetData>
    <row r="1" spans="1:9" x14ac:dyDescent="0.25">
      <c r="A1" s="7">
        <v>3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/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Grid'!B:B,MATCH('3'!A1,'Point Grid'!A:A,0))</f>
        <v>2</v>
      </c>
      <c r="B4" s="31"/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/>
      <c r="C5" s="31"/>
      <c r="D5" s="31"/>
      <c r="E5" s="31"/>
      <c r="F5" s="31"/>
      <c r="G5" s="31"/>
      <c r="H5" s="31"/>
      <c r="I5" s="36"/>
    </row>
    <row r="6" spans="1:9" x14ac:dyDescent="0.25">
      <c r="A6" s="40" t="s">
        <v>2</v>
      </c>
      <c r="B6" s="31" t="s">
        <v>41</v>
      </c>
      <c r="C6" s="31"/>
      <c r="D6" s="31"/>
      <c r="E6" s="31"/>
      <c r="F6" s="31"/>
      <c r="G6" s="31"/>
      <c r="H6" s="31"/>
      <c r="I6" s="36"/>
    </row>
    <row r="7" spans="1:9" ht="15.75" thickBot="1" x14ac:dyDescent="0.3">
      <c r="A7" s="9">
        <f>INDEX('Point Grid'!$C$8:$I$38,MATCH($A$1,'Point Grid'!$A$8:$A$38,0),MATCH(A6,'Point Grid'!$C$7:$I$7,0))</f>
        <v>0.5</v>
      </c>
      <c r="B7" s="31"/>
      <c r="C7" s="31"/>
      <c r="D7" s="31"/>
      <c r="E7" s="31"/>
      <c r="F7" s="31"/>
      <c r="G7" s="31"/>
      <c r="H7" s="31"/>
      <c r="I7" s="36"/>
    </row>
    <row r="8" spans="1:9" ht="15.75" thickBot="1" x14ac:dyDescent="0.3">
      <c r="A8" s="5"/>
      <c r="B8" s="31"/>
      <c r="C8" s="31"/>
      <c r="D8" s="31"/>
      <c r="E8" s="31"/>
      <c r="F8" s="31"/>
      <c r="G8" s="31"/>
      <c r="H8" s="31"/>
      <c r="I8" s="36"/>
    </row>
    <row r="9" spans="1:9" x14ac:dyDescent="0.25">
      <c r="A9" s="35"/>
      <c r="B9" s="31"/>
      <c r="C9" s="31"/>
      <c r="D9" s="31"/>
      <c r="E9" s="31"/>
      <c r="F9" s="31"/>
      <c r="G9" s="31"/>
      <c r="H9" s="31"/>
      <c r="I9" s="36"/>
    </row>
    <row r="10" spans="1:9" x14ac:dyDescent="0.25">
      <c r="A10" s="40" t="s">
        <v>3</v>
      </c>
      <c r="B10" s="31" t="s">
        <v>42</v>
      </c>
      <c r="C10" s="31"/>
      <c r="D10" s="31"/>
      <c r="E10" s="31"/>
      <c r="F10" s="31"/>
      <c r="G10" s="31"/>
      <c r="H10" s="31"/>
      <c r="I10" s="36"/>
    </row>
    <row r="11" spans="1:9" ht="15.75" thickBot="1" x14ac:dyDescent="0.3">
      <c r="A11" s="9">
        <f>INDEX('Point Grid'!$C$8:$I$38,MATCH($A$1,'Point Grid'!$A$8:$A$38,0),MATCH(A10,'Point Grid'!$C$7:$I$7,0))</f>
        <v>0.75</v>
      </c>
      <c r="B11" s="31" t="s">
        <v>43</v>
      </c>
      <c r="C11" s="31"/>
      <c r="D11" s="31"/>
      <c r="E11" s="31"/>
      <c r="F11" s="31"/>
      <c r="G11" s="31"/>
      <c r="H11" s="31"/>
      <c r="I11" s="36"/>
    </row>
    <row r="12" spans="1:9" ht="15.75" thickBot="1" x14ac:dyDescent="0.3">
      <c r="A12" s="5"/>
      <c r="B12" s="31"/>
      <c r="C12" s="31"/>
      <c r="D12" s="31"/>
      <c r="E12" s="31"/>
      <c r="F12" s="31"/>
      <c r="G12" s="31"/>
      <c r="H12" s="31"/>
      <c r="I12" s="36"/>
    </row>
    <row r="13" spans="1:9" x14ac:dyDescent="0.25">
      <c r="A13" s="43"/>
      <c r="B13" s="31"/>
      <c r="C13" s="31"/>
      <c r="D13" s="31"/>
      <c r="E13" s="31"/>
      <c r="F13" s="31"/>
      <c r="G13" s="31"/>
      <c r="H13" s="31"/>
      <c r="I13" s="36"/>
    </row>
    <row r="14" spans="1:9" x14ac:dyDescent="0.25">
      <c r="A14" s="40" t="s">
        <v>4</v>
      </c>
      <c r="B14" s="31" t="s">
        <v>44</v>
      </c>
      <c r="C14" s="31"/>
      <c r="D14" s="31"/>
      <c r="E14" s="31"/>
      <c r="F14" s="31"/>
      <c r="G14" s="31"/>
      <c r="H14" s="31"/>
      <c r="I14" s="36"/>
    </row>
    <row r="15" spans="1:9" ht="15.75" thickBot="1" x14ac:dyDescent="0.3">
      <c r="A15" s="9">
        <f>INDEX('Point Grid'!$C$8:$I$38,MATCH($A$1,'Point Grid'!$A$8:$A$38,0),MATCH(A14,'Point Grid'!$C$7:$I$7,0))</f>
        <v>0.75</v>
      </c>
      <c r="B15" s="31" t="s">
        <v>45</v>
      </c>
      <c r="C15" s="31"/>
      <c r="D15" s="31"/>
      <c r="E15" s="31"/>
      <c r="F15" s="31"/>
      <c r="G15" s="31"/>
      <c r="H15" s="31"/>
      <c r="I15" s="36"/>
    </row>
    <row r="16" spans="1:9" ht="15.75" thickBot="1" x14ac:dyDescent="0.3">
      <c r="A16" s="5"/>
      <c r="B16" s="31"/>
      <c r="C16" s="31"/>
      <c r="D16" s="31"/>
      <c r="E16" s="31"/>
      <c r="F16" s="31"/>
      <c r="G16" s="31"/>
      <c r="H16" s="31"/>
      <c r="I16" s="36"/>
    </row>
    <row r="17" spans="1:9" x14ac:dyDescent="0.25">
      <c r="A17" s="43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43"/>
      <c r="B18" s="31"/>
      <c r="C18" s="31"/>
      <c r="D18" s="31"/>
      <c r="E18" s="31"/>
      <c r="F18" s="31"/>
      <c r="G18" s="31"/>
      <c r="H18" s="31"/>
      <c r="I18" s="36"/>
    </row>
    <row r="19" spans="1:9" x14ac:dyDescent="0.25">
      <c r="A19" s="43"/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37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86" priority="1" operator="equal">
      <formula>"Incomplete"</formula>
    </cfRule>
    <cfRule type="cellIs" dxfId="85" priority="2" operator="equal">
      <formula>"Flag for Review"</formula>
    </cfRule>
    <cfRule type="cellIs" dxfId="84" priority="3" operator="equal">
      <formula>"Finished"</formula>
    </cfRule>
  </conditionalFormatting>
  <dataValidations count="2">
    <dataValidation type="decimal" allowBlank="1" showInputMessage="1" showErrorMessage="1" sqref="A8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20"/>
  <sheetViews>
    <sheetView workbookViewId="0">
      <selection activeCell="H11" sqref="H11"/>
    </sheetView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4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166</v>
      </c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Grid'!B:B,MATCH('4'!A1,'Point Grid'!A:A,0))</f>
        <v>1.75</v>
      </c>
      <c r="B4" s="31" t="s">
        <v>46</v>
      </c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 t="s">
        <v>47</v>
      </c>
      <c r="C5" s="31"/>
      <c r="D5" s="31"/>
      <c r="E5" s="31"/>
      <c r="F5" s="31"/>
      <c r="G5" s="31"/>
      <c r="H5" s="31"/>
      <c r="I5" s="36"/>
    </row>
    <row r="6" spans="1:9" x14ac:dyDescent="0.25">
      <c r="A6" s="35"/>
      <c r="B6" s="43"/>
      <c r="C6" s="43"/>
      <c r="D6" s="43"/>
      <c r="E6" s="43"/>
      <c r="F6" s="43"/>
      <c r="G6" s="31"/>
      <c r="H6" s="31"/>
      <c r="I6" s="36"/>
    </row>
    <row r="7" spans="1:9" x14ac:dyDescent="0.25">
      <c r="A7" s="35"/>
      <c r="B7" s="31"/>
      <c r="C7" s="31"/>
      <c r="D7" s="31"/>
      <c r="E7" s="31"/>
      <c r="F7" s="31"/>
      <c r="G7" s="31"/>
      <c r="H7" s="31"/>
      <c r="I7" s="36"/>
    </row>
    <row r="8" spans="1:9" x14ac:dyDescent="0.25">
      <c r="A8" s="40" t="s">
        <v>2</v>
      </c>
      <c r="B8" s="31" t="s">
        <v>48</v>
      </c>
      <c r="C8" s="31"/>
      <c r="D8" s="31"/>
      <c r="E8" s="31"/>
      <c r="F8" s="31"/>
      <c r="G8" s="31"/>
      <c r="H8" s="31"/>
      <c r="I8" s="36"/>
    </row>
    <row r="9" spans="1:9" ht="15.75" thickBot="1" x14ac:dyDescent="0.3">
      <c r="A9" s="9">
        <f>INDEX('Point Grid'!$C$8:$I$38,MATCH($A$1,'Point Grid'!$A$8:$A$38,0),MATCH(A8,'Point Grid'!$C$7:$I$7,0))</f>
        <v>0.5</v>
      </c>
      <c r="B9" s="31"/>
      <c r="C9" s="31"/>
      <c r="D9" s="31"/>
      <c r="E9" s="31"/>
      <c r="F9" s="31"/>
      <c r="G9" s="31"/>
      <c r="H9" s="31"/>
      <c r="I9" s="36"/>
    </row>
    <row r="10" spans="1:9" ht="15.75" thickBot="1" x14ac:dyDescent="0.3">
      <c r="A10" s="5"/>
      <c r="B10" s="10"/>
      <c r="C10" s="31"/>
      <c r="D10" s="31"/>
      <c r="E10" s="31"/>
      <c r="F10" s="31"/>
      <c r="G10" s="31"/>
      <c r="H10" s="31"/>
      <c r="I10" s="36"/>
    </row>
    <row r="11" spans="1:9" x14ac:dyDescent="0.25">
      <c r="A11" s="43"/>
      <c r="B11" s="43"/>
      <c r="C11" s="43"/>
      <c r="D11" s="43"/>
      <c r="E11" s="43"/>
      <c r="F11" s="43"/>
      <c r="G11" s="43"/>
      <c r="H11" s="43"/>
      <c r="I11" s="36"/>
    </row>
    <row r="12" spans="1:9" x14ac:dyDescent="0.25">
      <c r="A12" s="40" t="s">
        <v>3</v>
      </c>
      <c r="B12" s="31" t="s">
        <v>49</v>
      </c>
      <c r="C12" s="31"/>
      <c r="D12" s="31"/>
      <c r="E12" s="31"/>
      <c r="F12" s="31"/>
      <c r="G12" s="31"/>
      <c r="H12" s="31"/>
      <c r="I12" s="36"/>
    </row>
    <row r="13" spans="1:9" ht="15.75" thickBot="1" x14ac:dyDescent="0.3">
      <c r="A13" s="9">
        <f>INDEX('Point Grid'!$C$8:$I$38,MATCH($A$1,'Point Grid'!$A$8:$A$38,0),MATCH(A12,'Point Grid'!$C$7:$I$7,0))</f>
        <v>0.5</v>
      </c>
      <c r="B13" s="31" t="s">
        <v>50</v>
      </c>
      <c r="C13" s="31"/>
      <c r="D13" s="31"/>
      <c r="E13" s="31"/>
      <c r="F13" s="31"/>
      <c r="G13" s="31"/>
      <c r="H13" s="31"/>
      <c r="I13" s="36"/>
    </row>
    <row r="14" spans="1:9" ht="15.75" thickBot="1" x14ac:dyDescent="0.3">
      <c r="A14" s="5"/>
      <c r="B14" s="31"/>
      <c r="C14" s="31"/>
      <c r="D14" s="31"/>
      <c r="E14" s="31"/>
      <c r="F14" s="31"/>
      <c r="G14" s="31"/>
      <c r="H14" s="31"/>
      <c r="I14" s="36"/>
    </row>
    <row r="15" spans="1:9" x14ac:dyDescent="0.25">
      <c r="A15" s="43"/>
      <c r="B15" s="31"/>
      <c r="C15" s="31"/>
      <c r="D15" s="31"/>
      <c r="E15" s="31"/>
      <c r="F15" s="31"/>
      <c r="G15" s="31"/>
      <c r="H15" s="31"/>
      <c r="I15" s="36"/>
    </row>
    <row r="16" spans="1:9" x14ac:dyDescent="0.25">
      <c r="A16" s="40" t="s">
        <v>4</v>
      </c>
      <c r="B16" s="31" t="s">
        <v>51</v>
      </c>
      <c r="C16" s="31"/>
      <c r="D16" s="31"/>
      <c r="E16" s="31"/>
      <c r="F16" s="31"/>
      <c r="G16" s="31"/>
      <c r="H16" s="31"/>
      <c r="I16" s="36"/>
    </row>
    <row r="17" spans="1:9" ht="15.75" thickBot="1" x14ac:dyDescent="0.3">
      <c r="A17" s="9">
        <f>INDEX('Point Grid'!$C$8:$I$38,MATCH($A$1,'Point Grid'!$A$8:$A$38,0),MATCH(A16,'Point Grid'!$C$7:$I$7,0))</f>
        <v>0.75</v>
      </c>
      <c r="B17" s="31"/>
      <c r="C17" s="31"/>
      <c r="D17" s="31"/>
      <c r="E17" s="31"/>
      <c r="F17" s="31"/>
      <c r="G17" s="31"/>
      <c r="H17" s="31"/>
      <c r="I17" s="36"/>
    </row>
    <row r="18" spans="1:9" ht="15.75" thickBot="1" x14ac:dyDescent="0.3">
      <c r="A18" s="5"/>
      <c r="B18" s="31"/>
      <c r="C18" s="31"/>
      <c r="D18" s="31"/>
      <c r="E18" s="31"/>
      <c r="F18" s="31"/>
      <c r="G18" s="31"/>
      <c r="H18" s="31"/>
      <c r="I18" s="36"/>
    </row>
    <row r="19" spans="1:9" x14ac:dyDescent="0.25">
      <c r="A19" s="9"/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44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I20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5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/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Grid'!B:B,MATCH($A$1,'Point Grid'!A:A,0))</f>
        <v>1.5</v>
      </c>
      <c r="B4" s="31"/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/>
      <c r="C5" s="31"/>
      <c r="D5" s="31"/>
      <c r="E5" s="31"/>
      <c r="F5" s="31"/>
      <c r="G5" s="31"/>
      <c r="H5" s="31"/>
      <c r="I5" s="36"/>
    </row>
    <row r="6" spans="1:9" x14ac:dyDescent="0.25">
      <c r="A6" s="40" t="s">
        <v>2</v>
      </c>
      <c r="B6" s="31" t="s">
        <v>52</v>
      </c>
      <c r="C6" s="31"/>
      <c r="D6" s="31"/>
      <c r="E6" s="31"/>
      <c r="F6" s="31"/>
      <c r="G6" s="31"/>
      <c r="H6" s="31"/>
      <c r="I6" s="36"/>
    </row>
    <row r="7" spans="1:9" ht="15.75" thickBot="1" x14ac:dyDescent="0.3">
      <c r="A7" s="9">
        <f>INDEX('Point Grid'!$C$8:$I$38,MATCH($A$1,'Point Grid'!$A$8:$A$38,0),MATCH(A6,'Point Grid'!$C$7:$I$7,0))</f>
        <v>0.5</v>
      </c>
      <c r="B7" s="31"/>
      <c r="C7" s="31"/>
      <c r="D7" s="31"/>
      <c r="E7" s="31"/>
      <c r="F7" s="31"/>
      <c r="G7" s="31"/>
      <c r="H7" s="31"/>
      <c r="I7" s="36"/>
    </row>
    <row r="8" spans="1:9" ht="15.75" thickBot="1" x14ac:dyDescent="0.3">
      <c r="A8" s="5"/>
      <c r="B8" s="31"/>
      <c r="C8" s="31"/>
      <c r="D8" s="31"/>
      <c r="E8" s="31"/>
      <c r="F8" s="31"/>
      <c r="G8" s="31"/>
      <c r="H8" s="31"/>
      <c r="I8" s="36"/>
    </row>
    <row r="9" spans="1:9" x14ac:dyDescent="0.25">
      <c r="A9" s="35"/>
      <c r="B9" s="31"/>
      <c r="C9" s="31"/>
      <c r="D9" s="31"/>
      <c r="E9" s="31"/>
      <c r="F9" s="31"/>
      <c r="G9" s="31"/>
      <c r="H9" s="31"/>
      <c r="I9" s="36"/>
    </row>
    <row r="10" spans="1:9" x14ac:dyDescent="0.25">
      <c r="A10" s="40" t="s">
        <v>3</v>
      </c>
      <c r="B10" s="31" t="s">
        <v>53</v>
      </c>
      <c r="C10" s="31"/>
      <c r="D10" s="31"/>
      <c r="E10" s="31"/>
      <c r="F10" s="31"/>
      <c r="G10" s="31"/>
      <c r="H10" s="31"/>
      <c r="I10" s="36"/>
    </row>
    <row r="11" spans="1:9" ht="15.75" thickBot="1" x14ac:dyDescent="0.3">
      <c r="A11" s="9">
        <f>INDEX('Point Grid'!$C$8:$I$38,MATCH($A$1,'Point Grid'!$A$8:$A$38,0),MATCH(A10,'Point Grid'!$C$7:$I$7,0))</f>
        <v>1</v>
      </c>
      <c r="B11" s="31" t="s">
        <v>54</v>
      </c>
      <c r="C11" s="31"/>
      <c r="D11" s="31"/>
      <c r="E11" s="31"/>
      <c r="F11" s="31"/>
      <c r="G11" s="31"/>
      <c r="H11" s="31"/>
      <c r="I11" s="36"/>
    </row>
    <row r="12" spans="1:9" ht="15.75" thickBot="1" x14ac:dyDescent="0.3">
      <c r="A12" s="5"/>
      <c r="B12" s="31"/>
      <c r="C12" s="31"/>
      <c r="D12" s="31"/>
      <c r="E12" s="31"/>
      <c r="F12" s="31"/>
      <c r="G12" s="31"/>
      <c r="H12" s="31"/>
      <c r="I12" s="36"/>
    </row>
    <row r="13" spans="1:9" x14ac:dyDescent="0.25">
      <c r="A13" s="35"/>
      <c r="B13" s="31"/>
      <c r="C13" s="31"/>
      <c r="D13" s="31"/>
      <c r="E13" s="31"/>
      <c r="F13" s="31"/>
      <c r="G13" s="31"/>
      <c r="H13" s="31"/>
      <c r="I13" s="36"/>
    </row>
    <row r="14" spans="1:9" x14ac:dyDescent="0.25">
      <c r="A14" s="35"/>
      <c r="B14" s="31"/>
      <c r="C14" s="31"/>
      <c r="D14" s="31"/>
      <c r="E14" s="31"/>
      <c r="F14" s="31"/>
      <c r="G14" s="31"/>
      <c r="H14" s="31"/>
      <c r="I14" s="36"/>
    </row>
    <row r="15" spans="1:9" x14ac:dyDescent="0.25">
      <c r="A15" s="35"/>
      <c r="B15" s="31"/>
      <c r="C15" s="31"/>
      <c r="D15" s="31"/>
      <c r="E15" s="31"/>
      <c r="F15" s="31"/>
      <c r="G15" s="31"/>
      <c r="H15" s="31"/>
      <c r="I15" s="36"/>
    </row>
    <row r="16" spans="1:9" x14ac:dyDescent="0.25">
      <c r="A16" s="35"/>
      <c r="B16" s="31"/>
      <c r="C16" s="31"/>
      <c r="D16" s="31"/>
      <c r="E16" s="31"/>
      <c r="F16" s="31"/>
      <c r="G16" s="31"/>
      <c r="H16" s="31"/>
      <c r="I16" s="36"/>
    </row>
    <row r="17" spans="1:9" x14ac:dyDescent="0.25">
      <c r="A17" s="35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35"/>
      <c r="B18" s="31"/>
      <c r="C18" s="31"/>
      <c r="D18" s="31"/>
      <c r="E18" s="31"/>
      <c r="F18" s="31"/>
      <c r="G18" s="31"/>
      <c r="H18" s="31"/>
      <c r="I18" s="36"/>
    </row>
    <row r="19" spans="1:9" x14ac:dyDescent="0.25">
      <c r="A19" s="35"/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37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I20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6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165</v>
      </c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Grid'!B:B,MATCH($A$1,'Point Grid'!A:A,0))</f>
        <v>2</v>
      </c>
      <c r="B4" s="31" t="s">
        <v>55</v>
      </c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/>
      <c r="C5" s="31"/>
      <c r="D5" s="31"/>
      <c r="E5" s="31"/>
      <c r="F5" s="31"/>
      <c r="G5" s="31"/>
      <c r="H5" s="31"/>
      <c r="I5" s="36"/>
    </row>
    <row r="6" spans="1:9" x14ac:dyDescent="0.25">
      <c r="A6" s="40" t="s">
        <v>2</v>
      </c>
      <c r="B6" s="31" t="s">
        <v>56</v>
      </c>
      <c r="C6" s="31"/>
      <c r="D6" s="31"/>
      <c r="E6" s="31"/>
      <c r="F6" s="31"/>
      <c r="G6" s="31"/>
      <c r="H6" s="31"/>
      <c r="I6" s="36"/>
    </row>
    <row r="7" spans="1:9" ht="15.75" thickBot="1" x14ac:dyDescent="0.3">
      <c r="A7" s="9">
        <f>INDEX('Point Grid'!$C$8:$I$38,MATCH($A$1,'Point Grid'!$A$8:$A$38,0),MATCH(A6,'Point Grid'!$C$7:$I$7,0))</f>
        <v>1.5</v>
      </c>
      <c r="B7" s="31" t="s">
        <v>57</v>
      </c>
      <c r="C7" s="31"/>
      <c r="D7" s="31"/>
      <c r="E7" s="31"/>
      <c r="F7" s="31"/>
      <c r="G7" s="31"/>
      <c r="H7" s="31"/>
      <c r="I7" s="36"/>
    </row>
    <row r="8" spans="1:9" ht="15.75" thickBot="1" x14ac:dyDescent="0.3">
      <c r="A8" s="5"/>
      <c r="B8" s="31"/>
      <c r="C8" s="31"/>
      <c r="D8" s="31"/>
      <c r="E8" s="31"/>
      <c r="F8" s="31"/>
      <c r="G8" s="31"/>
      <c r="H8" s="31"/>
      <c r="I8" s="36"/>
    </row>
    <row r="9" spans="1:9" x14ac:dyDescent="0.25">
      <c r="A9" s="35"/>
      <c r="B9" s="31"/>
      <c r="C9" s="31"/>
      <c r="D9" s="31"/>
      <c r="E9" s="31"/>
      <c r="F9" s="31"/>
      <c r="G9" s="31"/>
      <c r="H9" s="31"/>
      <c r="I9" s="36"/>
    </row>
    <row r="10" spans="1:9" x14ac:dyDescent="0.25">
      <c r="A10" s="40" t="s">
        <v>3</v>
      </c>
      <c r="B10" s="31" t="s">
        <v>58</v>
      </c>
      <c r="C10" s="31"/>
      <c r="D10" s="31"/>
      <c r="E10" s="31"/>
      <c r="F10" s="31"/>
      <c r="G10" s="31"/>
      <c r="H10" s="31"/>
      <c r="I10" s="36"/>
    </row>
    <row r="11" spans="1:9" ht="15.75" thickBot="1" x14ac:dyDescent="0.3">
      <c r="A11" s="9">
        <f>INDEX('Point Grid'!$C$8:$I$38,MATCH($A$1,'Point Grid'!$A$8:$A$38,0),MATCH(A10,'Point Grid'!$C$7:$I$7,0))</f>
        <v>0.5</v>
      </c>
      <c r="B11" s="31" t="s">
        <v>59</v>
      </c>
      <c r="C11" s="31"/>
      <c r="D11" s="31"/>
      <c r="E11" s="31"/>
      <c r="F11" s="31"/>
      <c r="G11" s="31"/>
      <c r="H11" s="31"/>
      <c r="I11" s="36"/>
    </row>
    <row r="12" spans="1:9" ht="15.75" thickBot="1" x14ac:dyDescent="0.3">
      <c r="A12" s="5"/>
      <c r="B12" s="31"/>
      <c r="C12" s="31"/>
      <c r="D12" s="31"/>
      <c r="E12" s="31"/>
      <c r="F12" s="31"/>
      <c r="G12" s="31"/>
      <c r="H12" s="31"/>
      <c r="I12" s="36"/>
    </row>
    <row r="13" spans="1:9" x14ac:dyDescent="0.25">
      <c r="A13" s="35"/>
      <c r="B13" s="31"/>
      <c r="C13" s="31"/>
      <c r="D13" s="31"/>
      <c r="E13" s="31"/>
      <c r="F13" s="31"/>
      <c r="G13" s="31"/>
      <c r="H13" s="31"/>
      <c r="I13" s="36"/>
    </row>
    <row r="14" spans="1:9" x14ac:dyDescent="0.25">
      <c r="A14" s="35"/>
      <c r="B14" s="31"/>
      <c r="C14" s="31"/>
      <c r="D14" s="31"/>
      <c r="E14" s="31"/>
      <c r="F14" s="31"/>
      <c r="G14" s="31"/>
      <c r="H14" s="31"/>
      <c r="I14" s="36"/>
    </row>
    <row r="15" spans="1:9" x14ac:dyDescent="0.25">
      <c r="A15" s="35"/>
      <c r="B15" s="31"/>
      <c r="C15" s="31"/>
      <c r="D15" s="31"/>
      <c r="E15" s="31"/>
      <c r="F15" s="31"/>
      <c r="G15" s="31"/>
      <c r="H15" s="31"/>
      <c r="I15" s="36"/>
    </row>
    <row r="16" spans="1:9" x14ac:dyDescent="0.25">
      <c r="A16" s="35"/>
      <c r="B16" s="31"/>
      <c r="C16" s="31"/>
      <c r="D16" s="31"/>
      <c r="E16" s="31"/>
      <c r="F16" s="31"/>
      <c r="G16" s="31"/>
      <c r="H16" s="31"/>
      <c r="I16" s="36"/>
    </row>
    <row r="17" spans="1:9" x14ac:dyDescent="0.25">
      <c r="A17" s="35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35"/>
      <c r="B18" s="31"/>
      <c r="C18" s="31"/>
      <c r="D18" s="31"/>
      <c r="E18" s="31"/>
      <c r="F18" s="31"/>
      <c r="G18" s="31"/>
      <c r="H18" s="31"/>
      <c r="I18" s="36"/>
    </row>
    <row r="19" spans="1:9" x14ac:dyDescent="0.25">
      <c r="A19" s="35"/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37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20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7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60</v>
      </c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Grid'!B:B,MATCH($A$1,'Point Grid'!A:A,0))</f>
        <v>1.75</v>
      </c>
      <c r="B4" s="31" t="s">
        <v>61</v>
      </c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/>
      <c r="C5" s="31"/>
      <c r="D5" s="31"/>
      <c r="E5" s="31"/>
      <c r="F5" s="31"/>
      <c r="G5" s="31"/>
      <c r="H5" s="31"/>
      <c r="I5" s="36"/>
    </row>
    <row r="6" spans="1:9" x14ac:dyDescent="0.25">
      <c r="A6" s="40" t="s">
        <v>2</v>
      </c>
      <c r="B6" s="31" t="s">
        <v>62</v>
      </c>
      <c r="C6" s="31"/>
      <c r="D6" s="31"/>
      <c r="E6" s="31"/>
      <c r="F6" s="31"/>
      <c r="G6" s="31"/>
      <c r="H6" s="31"/>
      <c r="I6" s="36"/>
    </row>
    <row r="7" spans="1:9" ht="15.75" thickBot="1" x14ac:dyDescent="0.3">
      <c r="A7" s="9">
        <f>INDEX('Point Grid'!$C$8:$I$38,MATCH($A$1,'Point Grid'!$A$8:$A$38,0),MATCH(A6,'Point Grid'!$C$7:$I$7,0))</f>
        <v>0.25</v>
      </c>
      <c r="B7" s="31"/>
      <c r="C7" s="31"/>
      <c r="D7" s="31"/>
      <c r="E7" s="31"/>
      <c r="F7" s="31"/>
      <c r="G7" s="31"/>
      <c r="H7" s="31"/>
      <c r="I7" s="36"/>
    </row>
    <row r="8" spans="1:9" ht="15.75" thickBot="1" x14ac:dyDescent="0.3">
      <c r="A8" s="5"/>
      <c r="B8" s="31"/>
      <c r="C8" s="31"/>
      <c r="D8" s="31"/>
      <c r="E8" s="31"/>
      <c r="F8" s="31"/>
      <c r="G8" s="31"/>
      <c r="H8" s="31"/>
      <c r="I8" s="36"/>
    </row>
    <row r="9" spans="1:9" x14ac:dyDescent="0.25">
      <c r="A9" s="43"/>
      <c r="B9" s="31"/>
      <c r="C9" s="31"/>
      <c r="D9" s="31"/>
      <c r="E9" s="31"/>
      <c r="F9" s="31"/>
      <c r="G9" s="31"/>
      <c r="H9" s="31"/>
      <c r="I9" s="36"/>
    </row>
    <row r="10" spans="1:9" x14ac:dyDescent="0.25">
      <c r="A10" s="40" t="s">
        <v>3</v>
      </c>
      <c r="B10" s="31" t="s">
        <v>63</v>
      </c>
      <c r="C10" s="31"/>
      <c r="D10" s="31"/>
      <c r="E10" s="31"/>
      <c r="F10" s="31"/>
      <c r="G10" s="31"/>
      <c r="H10" s="31"/>
      <c r="I10" s="36"/>
    </row>
    <row r="11" spans="1:9" ht="15.75" thickBot="1" x14ac:dyDescent="0.3">
      <c r="A11" s="9">
        <f>INDEX('Point Grid'!$C$8:$I$38,MATCH($A$1,'Point Grid'!$A$8:$A$38,0),MATCH(A10,'Point Grid'!$C$7:$I$7,0))</f>
        <v>1</v>
      </c>
      <c r="B11" s="31"/>
      <c r="C11" s="31"/>
      <c r="D11" s="31"/>
      <c r="E11" s="31"/>
      <c r="F11" s="31"/>
      <c r="G11" s="31"/>
      <c r="H11" s="31"/>
      <c r="I11" s="36"/>
    </row>
    <row r="12" spans="1:9" ht="15.75" thickBot="1" x14ac:dyDescent="0.3">
      <c r="A12" s="5"/>
      <c r="B12" s="31"/>
      <c r="C12" s="31"/>
      <c r="D12" s="31"/>
      <c r="E12" s="31"/>
      <c r="F12" s="31"/>
      <c r="G12" s="31"/>
      <c r="H12" s="31"/>
      <c r="I12" s="36"/>
    </row>
    <row r="13" spans="1:9" x14ac:dyDescent="0.25">
      <c r="A13" s="43"/>
      <c r="B13" s="31"/>
      <c r="C13" s="31"/>
      <c r="D13" s="31"/>
      <c r="E13" s="31"/>
      <c r="F13" s="31"/>
      <c r="G13" s="31"/>
      <c r="H13" s="31"/>
      <c r="I13" s="36"/>
    </row>
    <row r="14" spans="1:9" x14ac:dyDescent="0.25">
      <c r="A14" s="40" t="s">
        <v>4</v>
      </c>
      <c r="B14" s="31" t="s">
        <v>64</v>
      </c>
      <c r="C14" s="31"/>
      <c r="D14" s="31"/>
      <c r="E14" s="31"/>
      <c r="F14" s="31"/>
      <c r="G14" s="31"/>
      <c r="H14" s="31"/>
      <c r="I14" s="36"/>
    </row>
    <row r="15" spans="1:9" ht="15.75" thickBot="1" x14ac:dyDescent="0.3">
      <c r="A15" s="9">
        <f>INDEX('Point Grid'!$C$8:$I$38,MATCH($A$1,'Point Grid'!$A$8:$A$38,0),MATCH(A14,'Point Grid'!$C$7:$I$7,0))</f>
        <v>0.5</v>
      </c>
      <c r="B15" s="31" t="s">
        <v>65</v>
      </c>
      <c r="C15" s="31"/>
      <c r="D15" s="31"/>
      <c r="E15" s="31"/>
      <c r="F15" s="31"/>
      <c r="G15" s="31"/>
      <c r="H15" s="31"/>
      <c r="I15" s="36"/>
    </row>
    <row r="16" spans="1:9" ht="15.75" thickBot="1" x14ac:dyDescent="0.3">
      <c r="A16" s="5"/>
      <c r="B16" s="31"/>
      <c r="C16" s="31"/>
      <c r="D16" s="31"/>
      <c r="E16" s="31"/>
      <c r="F16" s="31"/>
      <c r="G16" s="31"/>
      <c r="H16" s="31"/>
      <c r="I16" s="36"/>
    </row>
    <row r="17" spans="1:9" x14ac:dyDescent="0.25">
      <c r="A17" s="35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35"/>
      <c r="B18" s="31"/>
      <c r="C18" s="31"/>
      <c r="D18" s="31"/>
      <c r="E18" s="31"/>
      <c r="F18" s="31"/>
      <c r="G18" s="31"/>
      <c r="H18" s="31"/>
      <c r="I18" s="36"/>
    </row>
    <row r="19" spans="1:9" x14ac:dyDescent="0.25">
      <c r="A19" s="35"/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37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I20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8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66</v>
      </c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Grid'!B:B,MATCH($A$1,'Point Grid'!A:A,0))</f>
        <v>1.25</v>
      </c>
      <c r="B4" s="31" t="s">
        <v>67</v>
      </c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/>
      <c r="C5" s="31"/>
      <c r="D5" s="31"/>
      <c r="E5" s="31"/>
      <c r="F5" s="31"/>
      <c r="G5" s="31"/>
      <c r="H5" s="31"/>
      <c r="I5" s="36"/>
    </row>
    <row r="6" spans="1:9" x14ac:dyDescent="0.25">
      <c r="A6" s="40" t="s">
        <v>2</v>
      </c>
      <c r="B6" s="31" t="s">
        <v>68</v>
      </c>
      <c r="C6" s="31"/>
      <c r="D6" s="31"/>
      <c r="E6" s="31"/>
      <c r="F6" s="31"/>
      <c r="G6" s="31"/>
      <c r="H6" s="31"/>
      <c r="I6" s="36"/>
    </row>
    <row r="7" spans="1:9" ht="15.75" thickBot="1" x14ac:dyDescent="0.3">
      <c r="A7" s="9">
        <f>INDEX('Point Grid'!$C$8:$I$38,MATCH($A$1,'Point Grid'!$A$8:$A$38,0),MATCH(A6,'Point Grid'!$C$7:$I$7,0))</f>
        <v>0.25</v>
      </c>
      <c r="B7" s="43" t="s">
        <v>69</v>
      </c>
      <c r="C7" s="31"/>
      <c r="D7" s="31"/>
      <c r="E7" s="31"/>
      <c r="F7" s="31"/>
      <c r="G7" s="31"/>
      <c r="H7" s="31"/>
      <c r="I7" s="36"/>
    </row>
    <row r="8" spans="1:9" ht="15.75" thickBot="1" x14ac:dyDescent="0.3">
      <c r="A8" s="5"/>
      <c r="B8" s="43"/>
      <c r="C8" s="31"/>
      <c r="D8" s="31"/>
      <c r="E8" s="31"/>
      <c r="F8" s="31"/>
      <c r="G8" s="31"/>
      <c r="H8" s="31"/>
      <c r="I8" s="36"/>
    </row>
    <row r="9" spans="1:9" x14ac:dyDescent="0.25">
      <c r="A9" s="43"/>
      <c r="B9" s="43"/>
      <c r="C9" s="31"/>
      <c r="D9" s="31"/>
      <c r="E9" s="31"/>
      <c r="F9" s="31"/>
      <c r="G9" s="31"/>
      <c r="H9" s="31"/>
      <c r="I9" s="36"/>
    </row>
    <row r="10" spans="1:9" x14ac:dyDescent="0.25">
      <c r="A10" s="40" t="s">
        <v>3</v>
      </c>
      <c r="B10" s="31" t="s">
        <v>70</v>
      </c>
      <c r="C10" s="31"/>
      <c r="D10" s="31"/>
      <c r="E10" s="31"/>
      <c r="F10" s="31"/>
      <c r="G10" s="31"/>
      <c r="H10" s="31"/>
      <c r="I10" s="36"/>
    </row>
    <row r="11" spans="1:9" ht="15.75" thickBot="1" x14ac:dyDescent="0.3">
      <c r="A11" s="9">
        <f>INDEX('Point Grid'!$C$8:$I$38,MATCH($A$1,'Point Grid'!$A$8:$A$38,0),MATCH(A10,'Point Grid'!$C$7:$I$7,0))</f>
        <v>0.5</v>
      </c>
      <c r="B11" s="43" t="s">
        <v>71</v>
      </c>
      <c r="C11" s="31"/>
      <c r="D11" s="31"/>
      <c r="E11" s="31"/>
      <c r="F11" s="31"/>
      <c r="G11" s="31"/>
      <c r="H11" s="31"/>
      <c r="I11" s="36"/>
    </row>
    <row r="12" spans="1:9" ht="15.75" thickBot="1" x14ac:dyDescent="0.3">
      <c r="A12" s="5"/>
      <c r="B12" s="31"/>
      <c r="C12" s="31"/>
      <c r="D12" s="31"/>
      <c r="E12" s="31"/>
      <c r="F12" s="31"/>
      <c r="G12" s="31"/>
      <c r="H12" s="31"/>
      <c r="I12" s="36"/>
    </row>
    <row r="13" spans="1:9" x14ac:dyDescent="0.25">
      <c r="A13" s="43"/>
      <c r="B13" s="31"/>
      <c r="C13" s="31"/>
      <c r="D13" s="31"/>
      <c r="E13" s="31"/>
      <c r="F13" s="31"/>
      <c r="G13" s="31"/>
      <c r="H13" s="31"/>
      <c r="I13" s="36"/>
    </row>
    <row r="14" spans="1:9" x14ac:dyDescent="0.25">
      <c r="A14" s="40" t="s">
        <v>4</v>
      </c>
      <c r="B14" s="31" t="s">
        <v>72</v>
      </c>
      <c r="C14" s="31"/>
      <c r="D14" s="31"/>
      <c r="E14" s="31"/>
      <c r="F14" s="31"/>
      <c r="G14" s="31"/>
      <c r="H14" s="31"/>
      <c r="I14" s="36"/>
    </row>
    <row r="15" spans="1:9" ht="15.75" thickBot="1" x14ac:dyDescent="0.3">
      <c r="A15" s="9">
        <f>INDEX('Point Grid'!$C$8:$I$38,MATCH($A$1,'Point Grid'!$A$8:$A$38,0),MATCH(A14,'Point Grid'!$C$7:$I$7,0))</f>
        <v>0.5</v>
      </c>
      <c r="B15" s="31" t="s">
        <v>73</v>
      </c>
      <c r="C15" s="31"/>
      <c r="D15" s="31"/>
      <c r="E15" s="31"/>
      <c r="F15" s="31"/>
      <c r="G15" s="31"/>
      <c r="H15" s="31"/>
      <c r="I15" s="36"/>
    </row>
    <row r="16" spans="1:9" ht="15.75" thickBot="1" x14ac:dyDescent="0.3">
      <c r="A16" s="5"/>
      <c r="B16" s="31"/>
      <c r="C16" s="31"/>
      <c r="D16" s="31"/>
      <c r="E16" s="31"/>
      <c r="F16" s="31"/>
      <c r="G16" s="31"/>
      <c r="H16" s="31"/>
      <c r="I16" s="36"/>
    </row>
    <row r="17" spans="1:9" x14ac:dyDescent="0.25">
      <c r="A17" s="35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35"/>
      <c r="B18" s="31"/>
      <c r="C18" s="31"/>
      <c r="D18" s="31"/>
      <c r="E18" s="31"/>
      <c r="F18" s="31"/>
      <c r="G18" s="31"/>
      <c r="H18" s="31"/>
      <c r="I18" s="36"/>
    </row>
    <row r="19" spans="1:9" x14ac:dyDescent="0.25">
      <c r="A19" s="35"/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37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I20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3" width="9.5703125" style="34" customWidth="1"/>
    <col min="4" max="9" width="9.42578125" style="34" customWidth="1"/>
    <col min="10" max="16384" width="9.140625" style="41"/>
  </cols>
  <sheetData>
    <row r="1" spans="1:9" x14ac:dyDescent="0.25">
      <c r="A1" s="7">
        <v>9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2"/>
      <c r="C3" s="32"/>
      <c r="D3" s="32"/>
      <c r="E3" s="32"/>
      <c r="F3" s="32"/>
      <c r="G3" s="32"/>
      <c r="H3" s="32"/>
      <c r="I3" s="42"/>
    </row>
    <row r="4" spans="1:9" x14ac:dyDescent="0.25">
      <c r="A4" s="9">
        <f>INDEX('Point Grid'!B:B,MATCH($A$1,'Point Grid'!A:A,0))</f>
        <v>2.25</v>
      </c>
      <c r="B4" s="32"/>
      <c r="C4" s="32"/>
      <c r="D4" s="32"/>
      <c r="E4" s="32"/>
      <c r="F4" s="32"/>
      <c r="G4" s="32"/>
      <c r="H4" s="32"/>
      <c r="I4" s="42"/>
    </row>
    <row r="5" spans="1:9" x14ac:dyDescent="0.25">
      <c r="A5" s="35"/>
      <c r="B5" s="32"/>
      <c r="C5" s="32"/>
      <c r="D5" s="32"/>
      <c r="E5" s="32"/>
      <c r="F5" s="32"/>
      <c r="G5" s="32"/>
      <c r="H5" s="32"/>
      <c r="I5" s="42"/>
    </row>
    <row r="6" spans="1:9" x14ac:dyDescent="0.25">
      <c r="A6" s="40" t="s">
        <v>2</v>
      </c>
      <c r="B6" s="32" t="s">
        <v>74</v>
      </c>
      <c r="C6" s="32"/>
      <c r="D6" s="32"/>
      <c r="E6" s="32"/>
      <c r="F6" s="32"/>
      <c r="G6" s="32"/>
      <c r="H6" s="32"/>
      <c r="I6" s="42"/>
    </row>
    <row r="7" spans="1:9" ht="15.75" thickBot="1" x14ac:dyDescent="0.3">
      <c r="A7" s="9">
        <f>INDEX('Point Grid'!$C$8:$I$38,MATCH($A$1,'Point Grid'!$A$8:$A$38,0),MATCH(A6,'Point Grid'!$C$7:$I$7,0))</f>
        <v>0.75</v>
      </c>
      <c r="B7" s="32"/>
      <c r="C7" s="32"/>
      <c r="D7" s="32"/>
      <c r="E7" s="32"/>
      <c r="F7" s="32"/>
      <c r="G7" s="32"/>
      <c r="H7" s="32"/>
      <c r="I7" s="42"/>
    </row>
    <row r="8" spans="1:9" ht="15.75" thickBot="1" x14ac:dyDescent="0.3">
      <c r="A8" s="5"/>
      <c r="B8" s="43"/>
      <c r="C8" s="43"/>
      <c r="D8" s="43"/>
      <c r="E8" s="32"/>
      <c r="F8" s="32"/>
      <c r="G8" s="32"/>
      <c r="H8" s="32"/>
      <c r="I8" s="42"/>
    </row>
    <row r="9" spans="1:9" x14ac:dyDescent="0.25">
      <c r="A9" s="27"/>
      <c r="B9" s="43"/>
      <c r="C9" s="43"/>
      <c r="D9" s="43"/>
      <c r="E9" s="32"/>
      <c r="F9" s="32"/>
      <c r="G9" s="32"/>
      <c r="H9" s="32"/>
      <c r="I9" s="42"/>
    </row>
    <row r="10" spans="1:9" x14ac:dyDescent="0.25">
      <c r="A10" s="40" t="s">
        <v>3</v>
      </c>
      <c r="B10" s="32" t="s">
        <v>75</v>
      </c>
      <c r="C10" s="32"/>
      <c r="D10" s="32"/>
      <c r="E10" s="32"/>
      <c r="F10" s="32"/>
      <c r="G10" s="32"/>
      <c r="H10" s="32"/>
      <c r="I10" s="42"/>
    </row>
    <row r="11" spans="1:9" ht="15.75" thickBot="1" x14ac:dyDescent="0.3">
      <c r="A11" s="9">
        <f>INDEX('Point Grid'!$C$8:$I$38,MATCH($A$1,'Point Grid'!$A$8:$A$38,0),MATCH(A10,'Point Grid'!$C$7:$I$7,0))</f>
        <v>1.5</v>
      </c>
      <c r="B11" s="43" t="s">
        <v>76</v>
      </c>
      <c r="C11" s="32"/>
      <c r="D11" s="32"/>
      <c r="E11" s="32"/>
      <c r="F11" s="32"/>
      <c r="G11" s="32"/>
      <c r="H11" s="32"/>
      <c r="I11" s="42"/>
    </row>
    <row r="12" spans="1:9" ht="15.75" thickBot="1" x14ac:dyDescent="0.3">
      <c r="A12" s="5"/>
      <c r="B12" s="43"/>
      <c r="C12" s="32"/>
      <c r="D12" s="32"/>
      <c r="E12" s="32"/>
      <c r="F12" s="32"/>
      <c r="G12" s="32"/>
      <c r="H12" s="32"/>
      <c r="I12" s="42"/>
    </row>
    <row r="13" spans="1:9" x14ac:dyDescent="0.25">
      <c r="A13" s="43"/>
      <c r="B13" s="32" t="s">
        <v>160</v>
      </c>
      <c r="C13" s="32"/>
      <c r="D13" s="32"/>
      <c r="E13" s="32"/>
      <c r="F13" s="32"/>
      <c r="G13" s="32"/>
      <c r="H13" s="32"/>
      <c r="I13" s="42"/>
    </row>
    <row r="14" spans="1:9" x14ac:dyDescent="0.25">
      <c r="A14" s="35"/>
      <c r="B14" s="32" t="s">
        <v>210</v>
      </c>
      <c r="C14" s="32"/>
      <c r="D14" s="32"/>
      <c r="E14" s="32"/>
      <c r="F14" s="32"/>
      <c r="G14" s="32"/>
      <c r="H14" s="32"/>
      <c r="I14" s="42"/>
    </row>
    <row r="15" spans="1:9" x14ac:dyDescent="0.25">
      <c r="A15" s="35"/>
      <c r="B15" s="32"/>
      <c r="C15" s="32"/>
      <c r="D15" s="32"/>
      <c r="E15" s="32"/>
      <c r="F15" s="32"/>
      <c r="G15" s="32"/>
      <c r="H15" s="32"/>
      <c r="I15" s="42"/>
    </row>
    <row r="16" spans="1:9" x14ac:dyDescent="0.25">
      <c r="A16" s="35"/>
      <c r="B16" s="32"/>
      <c r="C16" s="32"/>
      <c r="D16" s="32"/>
      <c r="E16" s="32"/>
      <c r="F16" s="32"/>
      <c r="G16" s="32"/>
      <c r="H16" s="32"/>
      <c r="I16" s="42"/>
    </row>
    <row r="17" spans="1:9" x14ac:dyDescent="0.25">
      <c r="A17" s="35"/>
      <c r="B17" s="32"/>
      <c r="C17" s="32"/>
      <c r="D17" s="32"/>
      <c r="E17" s="32"/>
      <c r="F17" s="32"/>
      <c r="G17" s="32"/>
      <c r="H17" s="32"/>
      <c r="I17" s="42"/>
    </row>
    <row r="18" spans="1:9" x14ac:dyDescent="0.25">
      <c r="A18" s="35"/>
      <c r="B18" s="32"/>
      <c r="C18" s="32"/>
      <c r="D18" s="32"/>
      <c r="E18" s="32"/>
      <c r="F18" s="32"/>
      <c r="G18" s="32"/>
      <c r="H18" s="32"/>
      <c r="I18" s="42"/>
    </row>
    <row r="19" spans="1:9" x14ac:dyDescent="0.25">
      <c r="A19" s="35"/>
      <c r="B19" s="32"/>
      <c r="C19" s="32"/>
      <c r="D19" s="32"/>
      <c r="E19" s="32"/>
      <c r="F19" s="32"/>
      <c r="G19" s="32"/>
      <c r="H19" s="32"/>
      <c r="I19" s="42"/>
    </row>
    <row r="20" spans="1:9" ht="15.75" thickBot="1" x14ac:dyDescent="0.3">
      <c r="A20" s="37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20"/>
  <sheetViews>
    <sheetView workbookViewId="0">
      <selection activeCell="A12" sqref="A12"/>
    </sheetView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9" width="9.42578125" style="34" customWidth="1"/>
    <col min="10" max="10" width="10.7109375" style="34" customWidth="1"/>
    <col min="11" max="16384" width="9.140625" style="34"/>
  </cols>
  <sheetData>
    <row r="1" spans="1:41" x14ac:dyDescent="0.25">
      <c r="A1" s="7">
        <v>10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41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41" x14ac:dyDescent="0.25">
      <c r="A3" s="8" t="s">
        <v>13</v>
      </c>
      <c r="B3" s="31"/>
      <c r="C3" s="31"/>
      <c r="D3" s="31"/>
      <c r="E3" s="31"/>
      <c r="F3" s="31"/>
      <c r="G3" s="31"/>
      <c r="H3" s="31"/>
      <c r="I3" s="36"/>
    </row>
    <row r="4" spans="1:41" x14ac:dyDescent="0.25">
      <c r="A4" s="9">
        <f>INDEX('Point Grid'!B:B,MATCH($A$1,'Point Grid'!A:A,0))</f>
        <v>1.5</v>
      </c>
      <c r="B4" s="31"/>
      <c r="C4" s="31"/>
      <c r="D4" s="31"/>
      <c r="E4" s="31"/>
      <c r="F4" s="31"/>
      <c r="G4" s="31"/>
      <c r="H4" s="31"/>
      <c r="I4" s="36"/>
    </row>
    <row r="5" spans="1:41" x14ac:dyDescent="0.25">
      <c r="A5" s="35"/>
      <c r="B5" s="31"/>
      <c r="C5" s="31"/>
      <c r="D5" s="31"/>
      <c r="E5" s="31"/>
      <c r="F5" s="31"/>
      <c r="G5" s="31"/>
      <c r="H5" s="31"/>
      <c r="I5" s="36"/>
    </row>
    <row r="6" spans="1:41" x14ac:dyDescent="0.25">
      <c r="A6" s="40" t="s">
        <v>2</v>
      </c>
      <c r="B6" s="55" t="s">
        <v>173</v>
      </c>
      <c r="C6" s="53"/>
      <c r="D6" s="53"/>
      <c r="E6" s="53"/>
      <c r="F6" s="53"/>
      <c r="G6" s="53"/>
      <c r="H6" s="53"/>
      <c r="I6" s="36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</row>
    <row r="7" spans="1:41" ht="15.75" thickBot="1" x14ac:dyDescent="0.3">
      <c r="A7" s="9">
        <f>INDEX('Point Grid'!$C$8:$I$38,MATCH($A$1,'Point Grid'!$A$8:$A$38,0),MATCH(A6,'Point Grid'!$C$7:$I$7,0))</f>
        <v>0.25</v>
      </c>
      <c r="B7" s="54" t="s">
        <v>174</v>
      </c>
      <c r="C7" s="54"/>
      <c r="D7" s="54"/>
      <c r="E7" s="54"/>
      <c r="F7" s="54"/>
      <c r="G7" s="54"/>
      <c r="H7" s="54"/>
      <c r="I7" s="36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</row>
    <row r="8" spans="1:41" ht="15.75" thickBot="1" x14ac:dyDescent="0.3">
      <c r="A8" s="5"/>
      <c r="B8" s="54"/>
      <c r="C8" s="54"/>
      <c r="D8" s="54"/>
      <c r="E8" s="54"/>
      <c r="F8" s="54"/>
      <c r="G8" s="54"/>
      <c r="H8" s="54"/>
      <c r="I8" s="36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41" x14ac:dyDescent="0.25">
      <c r="A9" s="35"/>
      <c r="B9" s="53"/>
      <c r="C9" s="53"/>
      <c r="D9" s="53"/>
      <c r="E9" s="53"/>
      <c r="F9" s="53"/>
      <c r="G9" s="53"/>
      <c r="H9" s="53"/>
      <c r="I9" s="36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</row>
    <row r="10" spans="1:41" x14ac:dyDescent="0.25">
      <c r="A10" s="40" t="s">
        <v>3</v>
      </c>
      <c r="B10" s="54" t="s">
        <v>175</v>
      </c>
      <c r="C10" s="53"/>
      <c r="D10" s="53"/>
      <c r="E10" s="53"/>
      <c r="F10" s="53"/>
      <c r="G10" s="53"/>
      <c r="H10" s="53"/>
      <c r="I10" s="36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1:41" ht="15.75" thickBot="1" x14ac:dyDescent="0.3">
      <c r="A11" s="9">
        <f>INDEX('Point Grid'!$C$8:$I$38,MATCH($A$1,'Point Grid'!$A$8:$A$38,0),MATCH(A10,'Point Grid'!$C$7:$I$7,0))</f>
        <v>1</v>
      </c>
      <c r="B11" s="31"/>
      <c r="C11" s="31"/>
      <c r="D11" s="31"/>
      <c r="E11" s="31"/>
      <c r="F11" s="31"/>
      <c r="G11" s="31"/>
      <c r="H11" s="31"/>
      <c r="I11" s="36"/>
    </row>
    <row r="12" spans="1:41" ht="15.75" thickBot="1" x14ac:dyDescent="0.3">
      <c r="A12" s="5"/>
      <c r="B12" s="54"/>
      <c r="C12" s="31"/>
      <c r="D12" s="31"/>
      <c r="E12" s="31"/>
      <c r="F12" s="31"/>
      <c r="G12" s="31"/>
      <c r="H12" s="31"/>
      <c r="I12" s="36"/>
    </row>
    <row r="13" spans="1:41" x14ac:dyDescent="0.25">
      <c r="A13" s="35"/>
      <c r="B13" s="53"/>
      <c r="C13" s="31"/>
      <c r="D13" s="31"/>
      <c r="E13" s="31"/>
      <c r="F13" s="31"/>
      <c r="G13" s="31"/>
      <c r="H13" s="31"/>
      <c r="I13" s="36"/>
    </row>
    <row r="14" spans="1:41" x14ac:dyDescent="0.25">
      <c r="A14" s="40" t="s">
        <v>4</v>
      </c>
      <c r="B14" s="55" t="s">
        <v>176</v>
      </c>
      <c r="C14" s="31"/>
      <c r="D14" s="31"/>
      <c r="E14" s="31"/>
      <c r="F14" s="31"/>
      <c r="G14" s="31"/>
      <c r="H14" s="31"/>
      <c r="I14" s="36"/>
    </row>
    <row r="15" spans="1:41" ht="15.75" thickBot="1" x14ac:dyDescent="0.3">
      <c r="A15" s="9">
        <f>INDEX('Point Grid'!$C$8:$I$38,MATCH($A$1,'Point Grid'!$A$8:$A$38,0),MATCH(A14,'Point Grid'!$C$7:$I$7,0))</f>
        <v>0.25</v>
      </c>
      <c r="B15" s="31" t="s">
        <v>177</v>
      </c>
      <c r="C15" s="31"/>
      <c r="D15" s="31"/>
      <c r="E15" s="31"/>
      <c r="F15" s="31"/>
      <c r="G15" s="31"/>
      <c r="H15" s="31"/>
      <c r="I15" s="36"/>
    </row>
    <row r="16" spans="1:41" ht="15.75" thickBot="1" x14ac:dyDescent="0.3">
      <c r="A16" s="5"/>
      <c r="B16" s="31"/>
      <c r="C16" s="31"/>
      <c r="D16" s="31"/>
      <c r="E16" s="31"/>
      <c r="F16" s="31"/>
      <c r="G16" s="31"/>
      <c r="H16" s="31"/>
      <c r="I16" s="36"/>
    </row>
    <row r="17" spans="1:9" x14ac:dyDescent="0.25">
      <c r="A17" s="35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35"/>
      <c r="B18" s="31"/>
      <c r="C18" s="31"/>
      <c r="D18" s="31"/>
      <c r="E18" s="31"/>
      <c r="F18" s="31"/>
      <c r="G18" s="31"/>
      <c r="H18" s="31"/>
      <c r="I18" s="36"/>
    </row>
    <row r="19" spans="1:9" x14ac:dyDescent="0.25">
      <c r="A19" s="35"/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37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20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11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/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Grid'!B:B,MATCH($A$1,'Point Grid'!A:A,0))</f>
        <v>4</v>
      </c>
      <c r="B4" s="31"/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/>
      <c r="C5" s="31"/>
      <c r="D5" s="31"/>
      <c r="E5" s="31"/>
      <c r="F5" s="31"/>
      <c r="G5" s="31"/>
      <c r="H5" s="31"/>
      <c r="I5" s="36"/>
    </row>
    <row r="6" spans="1:9" x14ac:dyDescent="0.25">
      <c r="A6" s="40" t="s">
        <v>2</v>
      </c>
      <c r="B6" s="50" t="s">
        <v>169</v>
      </c>
      <c r="C6" s="31"/>
      <c r="D6" s="31"/>
      <c r="E6" s="31"/>
      <c r="F6" s="31"/>
      <c r="G6" s="31"/>
      <c r="H6" s="31"/>
      <c r="I6" s="36"/>
    </row>
    <row r="7" spans="1:9" ht="15.75" thickBot="1" x14ac:dyDescent="0.3">
      <c r="A7" s="9">
        <f>INDEX('Point Grid'!$C$8:$I$38,MATCH($A$1,'Point Grid'!$A$8:$A$38,0),MATCH(A6,'Point Grid'!$C$7:$I$7,0))</f>
        <v>2</v>
      </c>
      <c r="B7" s="50" t="s">
        <v>170</v>
      </c>
      <c r="C7" s="31"/>
      <c r="D7" s="31"/>
      <c r="E7" s="31"/>
      <c r="F7" s="31"/>
      <c r="G7" s="31"/>
      <c r="H7" s="31"/>
      <c r="I7" s="36"/>
    </row>
    <row r="8" spans="1:9" ht="15.75" thickBot="1" x14ac:dyDescent="0.3">
      <c r="A8" s="5"/>
      <c r="B8" s="31"/>
      <c r="C8" s="31"/>
      <c r="D8" s="31"/>
      <c r="E8" s="31"/>
      <c r="F8" s="31"/>
      <c r="G8" s="31"/>
      <c r="H8" s="31"/>
      <c r="I8" s="36"/>
    </row>
    <row r="9" spans="1:9" x14ac:dyDescent="0.25">
      <c r="A9" s="35"/>
      <c r="B9" s="31" t="s">
        <v>164</v>
      </c>
      <c r="C9" s="31"/>
      <c r="D9" s="31"/>
      <c r="E9" s="31"/>
      <c r="F9" s="31"/>
      <c r="G9" s="31"/>
      <c r="H9" s="31"/>
      <c r="I9" s="36"/>
    </row>
    <row r="10" spans="1:9" x14ac:dyDescent="0.25">
      <c r="A10" s="35"/>
      <c r="B10" s="31" t="s">
        <v>163</v>
      </c>
      <c r="C10" s="31"/>
      <c r="D10" s="31"/>
      <c r="E10" s="31"/>
      <c r="F10" s="31"/>
      <c r="G10" s="31"/>
      <c r="H10" s="31"/>
      <c r="I10" s="36"/>
    </row>
    <row r="11" spans="1:9" x14ac:dyDescent="0.25">
      <c r="A11" s="35"/>
      <c r="B11" s="31"/>
      <c r="C11" s="31"/>
      <c r="D11" s="31"/>
      <c r="E11" s="31"/>
      <c r="F11" s="31"/>
      <c r="G11" s="31"/>
      <c r="H11" s="31"/>
      <c r="I11" s="36"/>
    </row>
    <row r="12" spans="1:9" x14ac:dyDescent="0.25">
      <c r="A12" s="40" t="s">
        <v>3</v>
      </c>
      <c r="B12" s="50" t="s">
        <v>171</v>
      </c>
      <c r="C12" s="31"/>
      <c r="D12" s="31"/>
      <c r="E12" s="31"/>
      <c r="F12" s="31"/>
      <c r="G12" s="31"/>
      <c r="H12" s="31"/>
      <c r="I12" s="36"/>
    </row>
    <row r="13" spans="1:9" ht="15.75" thickBot="1" x14ac:dyDescent="0.3">
      <c r="A13" s="9">
        <f>INDEX('Point Grid'!$C$8:$I$38,MATCH($A$1,'Point Grid'!$A$8:$A$38,0),MATCH(A12,'Point Grid'!$C$7:$I$7,0))</f>
        <v>2</v>
      </c>
      <c r="B13" s="31" t="s">
        <v>172</v>
      </c>
      <c r="C13" s="31"/>
      <c r="D13" s="31"/>
      <c r="E13" s="31"/>
      <c r="F13" s="31"/>
      <c r="G13" s="31"/>
      <c r="H13" s="31"/>
      <c r="I13" s="36"/>
    </row>
    <row r="14" spans="1:9" ht="15.75" thickBot="1" x14ac:dyDescent="0.3">
      <c r="A14" s="5"/>
      <c r="B14" s="31"/>
      <c r="C14" s="31"/>
      <c r="D14" s="31"/>
      <c r="E14" s="31"/>
      <c r="F14" s="31"/>
      <c r="G14" s="31"/>
      <c r="H14" s="31"/>
      <c r="I14" s="36"/>
    </row>
    <row r="15" spans="1:9" x14ac:dyDescent="0.25">
      <c r="A15" s="35"/>
      <c r="B15" s="31"/>
      <c r="C15" s="31"/>
      <c r="D15" s="31"/>
      <c r="E15" s="31"/>
      <c r="F15" s="31"/>
      <c r="G15" s="31"/>
      <c r="H15" s="31"/>
      <c r="I15" s="36"/>
    </row>
    <row r="16" spans="1:9" x14ac:dyDescent="0.25">
      <c r="A16" s="35"/>
      <c r="B16" s="31"/>
      <c r="C16" s="31"/>
      <c r="D16" s="31"/>
      <c r="E16" s="31"/>
      <c r="F16" s="31"/>
      <c r="G16" s="31"/>
      <c r="H16" s="31"/>
      <c r="I16" s="36"/>
    </row>
    <row r="17" spans="1:9" x14ac:dyDescent="0.25">
      <c r="A17" s="35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35"/>
      <c r="B18" s="31"/>
      <c r="C18" s="31"/>
      <c r="D18" s="31"/>
      <c r="E18" s="31"/>
      <c r="F18" s="31"/>
      <c r="G18" s="31"/>
      <c r="H18" s="31"/>
      <c r="I18" s="36"/>
    </row>
    <row r="19" spans="1:9" x14ac:dyDescent="0.25">
      <c r="A19" s="35"/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37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32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6" width="9.42578125" style="34" customWidth="1"/>
    <col min="7" max="7" width="9.28515625" style="34" customWidth="1"/>
    <col min="8" max="8" width="14.7109375" style="34" customWidth="1"/>
    <col min="9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12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/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Grid'!B:B,MATCH($A$1,'Point Grid'!A:A,0))</f>
        <v>3.25</v>
      </c>
      <c r="B4" s="31"/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/>
      <c r="C5" s="31"/>
      <c r="D5" s="31"/>
      <c r="E5" s="31"/>
      <c r="F5" s="31"/>
      <c r="G5" s="31"/>
      <c r="H5" s="31"/>
      <c r="I5" s="36"/>
    </row>
    <row r="6" spans="1:9" x14ac:dyDescent="0.25">
      <c r="A6" s="40" t="s">
        <v>2</v>
      </c>
      <c r="B6" s="31" t="s">
        <v>77</v>
      </c>
      <c r="C6" s="31"/>
      <c r="D6" s="31"/>
      <c r="E6" s="31"/>
      <c r="F6" s="31"/>
      <c r="G6" s="31"/>
      <c r="H6" s="31"/>
      <c r="I6" s="36"/>
    </row>
    <row r="7" spans="1:9" ht="15.75" thickBot="1" x14ac:dyDescent="0.3">
      <c r="A7" s="9">
        <f>INDEX('Point Grid'!$C$8:$I$38,MATCH($A$1,'Point Grid'!$A$8:$A$38,0),MATCH(A6,'Point Grid'!$C$7:$I$7,0))</f>
        <v>0.25</v>
      </c>
      <c r="B7" s="31"/>
      <c r="C7" s="31"/>
      <c r="D7" s="31"/>
      <c r="E7" s="31"/>
      <c r="F7" s="31"/>
      <c r="G7" s="31"/>
      <c r="H7" s="31"/>
      <c r="I7" s="36"/>
    </row>
    <row r="8" spans="1:9" ht="15.75" thickBot="1" x14ac:dyDescent="0.3">
      <c r="A8" s="5"/>
      <c r="B8" s="31"/>
      <c r="C8" s="31"/>
      <c r="D8" s="31"/>
      <c r="E8" s="31"/>
      <c r="F8" s="31"/>
      <c r="G8" s="31"/>
      <c r="H8" s="31"/>
      <c r="I8" s="36"/>
    </row>
    <row r="9" spans="1:9" x14ac:dyDescent="0.25">
      <c r="A9" s="43"/>
      <c r="B9" s="31"/>
      <c r="C9" s="31"/>
      <c r="D9" s="31"/>
      <c r="E9" s="31"/>
      <c r="F9" s="31"/>
      <c r="G9" s="31"/>
      <c r="H9" s="31"/>
      <c r="I9" s="36"/>
    </row>
    <row r="10" spans="1:9" x14ac:dyDescent="0.25">
      <c r="A10" s="40" t="s">
        <v>3</v>
      </c>
      <c r="B10" s="31" t="s">
        <v>78</v>
      </c>
      <c r="C10" s="31"/>
      <c r="D10" s="31"/>
      <c r="E10" s="31"/>
      <c r="F10" s="31"/>
      <c r="G10" s="31"/>
      <c r="H10" s="31"/>
      <c r="I10" s="36"/>
    </row>
    <row r="11" spans="1:9" ht="15.75" thickBot="1" x14ac:dyDescent="0.3">
      <c r="A11" s="9">
        <f>INDEX('Point Grid'!$C$8:$I$38,MATCH($A$1,'Point Grid'!$A$8:$A$38,0),MATCH(A10,'Point Grid'!$C$7:$I$7,0))</f>
        <v>0.5</v>
      </c>
      <c r="B11" s="31" t="s">
        <v>178</v>
      </c>
      <c r="C11" s="31"/>
      <c r="D11" s="31"/>
      <c r="E11" s="31"/>
      <c r="F11" s="31"/>
      <c r="G11" s="31"/>
      <c r="H11" s="31"/>
      <c r="I11" s="36"/>
    </row>
    <row r="12" spans="1:9" ht="15.75" thickBot="1" x14ac:dyDescent="0.3">
      <c r="A12" s="5"/>
      <c r="B12" s="31" t="s">
        <v>179</v>
      </c>
      <c r="C12" s="31"/>
      <c r="D12" s="31"/>
      <c r="E12" s="31"/>
      <c r="F12" s="31"/>
      <c r="G12" s="31"/>
      <c r="H12" s="31"/>
      <c r="I12" s="36"/>
    </row>
    <row r="13" spans="1:9" x14ac:dyDescent="0.25">
      <c r="A13" s="43"/>
      <c r="B13" s="31"/>
      <c r="C13" s="31"/>
      <c r="D13" s="31"/>
      <c r="E13" s="31"/>
      <c r="F13" s="31"/>
      <c r="G13" s="31"/>
      <c r="H13" s="31"/>
      <c r="I13" s="36"/>
    </row>
    <row r="14" spans="1:9" x14ac:dyDescent="0.25">
      <c r="A14" s="40" t="s">
        <v>4</v>
      </c>
      <c r="B14" s="31" t="s">
        <v>180</v>
      </c>
      <c r="C14" s="31"/>
      <c r="D14" s="31"/>
      <c r="E14" s="31"/>
      <c r="F14" s="31"/>
      <c r="G14" s="31"/>
      <c r="H14" s="31"/>
      <c r="I14" s="36"/>
    </row>
    <row r="15" spans="1:9" ht="15.75" thickBot="1" x14ac:dyDescent="0.3">
      <c r="A15" s="9">
        <f>INDEX('Point Grid'!$C$8:$I$38,MATCH($A$1,'Point Grid'!$A$8:$A$38,0),MATCH(A14,'Point Grid'!$C$7:$I$7,0))</f>
        <v>0.75</v>
      </c>
      <c r="B15" s="31" t="s">
        <v>181</v>
      </c>
      <c r="C15" s="31"/>
      <c r="D15" s="31"/>
      <c r="E15" s="31"/>
      <c r="F15" s="31"/>
      <c r="G15" s="31"/>
      <c r="H15" s="31"/>
      <c r="I15" s="36"/>
    </row>
    <row r="16" spans="1:9" ht="15.75" thickBot="1" x14ac:dyDescent="0.3">
      <c r="A16" s="5"/>
      <c r="B16" s="31"/>
      <c r="C16" s="31"/>
      <c r="D16" s="31"/>
      <c r="E16" s="31"/>
      <c r="F16" s="31"/>
      <c r="G16" s="31"/>
      <c r="H16" s="31"/>
      <c r="I16" s="36"/>
    </row>
    <row r="17" spans="1:9" x14ac:dyDescent="0.25">
      <c r="A17" s="35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40" t="s">
        <v>5</v>
      </c>
      <c r="B18" s="31" t="s">
        <v>182</v>
      </c>
      <c r="C18" s="31"/>
      <c r="D18" s="31"/>
      <c r="E18" s="31"/>
      <c r="F18" s="31"/>
      <c r="G18" s="31"/>
      <c r="H18" s="31"/>
      <c r="I18" s="36"/>
    </row>
    <row r="19" spans="1:9" ht="15.75" thickBot="1" x14ac:dyDescent="0.3">
      <c r="A19" s="9">
        <f>INDEX('Point Grid'!$C$8:$I$38,MATCH($A$1,'Point Grid'!$A$8:$A$38,0),MATCH(A18,'Point Grid'!$C$7:$I$7,0))</f>
        <v>1.25</v>
      </c>
      <c r="B19" s="31" t="s">
        <v>183</v>
      </c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5"/>
      <c r="B20" s="31"/>
      <c r="C20" s="31"/>
      <c r="D20" s="31"/>
      <c r="E20" s="31"/>
      <c r="F20" s="31"/>
      <c r="G20" s="31"/>
      <c r="H20" s="31"/>
      <c r="I20" s="36"/>
    </row>
    <row r="21" spans="1:9" x14ac:dyDescent="0.25">
      <c r="A21" s="35"/>
      <c r="B21" s="31"/>
      <c r="C21" s="31"/>
      <c r="D21" s="31"/>
      <c r="E21" s="31"/>
      <c r="F21" s="31"/>
      <c r="G21" s="31"/>
      <c r="H21" s="31"/>
      <c r="I21" s="36"/>
    </row>
    <row r="22" spans="1:9" x14ac:dyDescent="0.25">
      <c r="A22" s="40" t="s">
        <v>6</v>
      </c>
      <c r="B22" s="31" t="s">
        <v>184</v>
      </c>
      <c r="C22" s="31"/>
      <c r="D22" s="31"/>
      <c r="E22" s="31"/>
      <c r="F22" s="31"/>
      <c r="G22" s="31"/>
      <c r="H22" s="31"/>
      <c r="I22" s="36"/>
    </row>
    <row r="23" spans="1:9" ht="15.75" thickBot="1" x14ac:dyDescent="0.3">
      <c r="A23" s="9">
        <f>INDEX('Point Grid'!$C$8:$I$38,MATCH($A$1,'Point Grid'!$A$8:$A$38,0),MATCH(A22,'Point Grid'!$C$7:$I$7,0))</f>
        <v>0.5</v>
      </c>
      <c r="B23" s="31" t="s">
        <v>185</v>
      </c>
      <c r="C23" s="31"/>
      <c r="D23" s="31"/>
      <c r="E23" s="31"/>
      <c r="F23" s="31"/>
      <c r="G23" s="31"/>
      <c r="H23" s="31"/>
      <c r="I23" s="36"/>
    </row>
    <row r="24" spans="1:9" ht="15.75" thickBot="1" x14ac:dyDescent="0.3">
      <c r="A24" s="5"/>
      <c r="B24" s="56" t="s">
        <v>186</v>
      </c>
      <c r="C24" s="31"/>
      <c r="D24" s="31"/>
      <c r="E24" s="31"/>
      <c r="F24" s="31"/>
      <c r="G24" s="31"/>
      <c r="H24" s="31"/>
      <c r="I24" s="36"/>
    </row>
    <row r="25" spans="1:9" x14ac:dyDescent="0.25">
      <c r="A25" s="35"/>
      <c r="B25" s="31"/>
      <c r="C25" s="31"/>
      <c r="D25" s="31"/>
      <c r="E25" s="31"/>
      <c r="F25" s="31"/>
      <c r="G25" s="31"/>
      <c r="H25" s="31"/>
      <c r="I25" s="36"/>
    </row>
    <row r="26" spans="1:9" x14ac:dyDescent="0.25">
      <c r="A26" s="35"/>
      <c r="B26" s="165" t="s">
        <v>79</v>
      </c>
      <c r="C26" s="166"/>
      <c r="D26" s="167" t="s">
        <v>80</v>
      </c>
      <c r="E26" s="168"/>
      <c r="F26" s="169"/>
      <c r="G26" s="173" t="s">
        <v>81</v>
      </c>
      <c r="H26" s="174"/>
      <c r="I26" s="36"/>
    </row>
    <row r="27" spans="1:9" x14ac:dyDescent="0.25">
      <c r="A27" s="35"/>
      <c r="B27" s="163" t="s">
        <v>82</v>
      </c>
      <c r="C27" s="164"/>
      <c r="D27" s="170">
        <v>50000000</v>
      </c>
      <c r="E27" s="171"/>
      <c r="F27" s="172"/>
      <c r="G27" s="175">
        <v>100000000</v>
      </c>
      <c r="H27" s="176"/>
      <c r="I27" s="36"/>
    </row>
    <row r="28" spans="1:9" x14ac:dyDescent="0.25">
      <c r="A28" s="35"/>
      <c r="B28" s="163" t="s">
        <v>83</v>
      </c>
      <c r="C28" s="164"/>
      <c r="D28" s="170">
        <v>950000000</v>
      </c>
      <c r="E28" s="171"/>
      <c r="F28" s="172"/>
      <c r="G28" s="175">
        <v>600000000</v>
      </c>
      <c r="H28" s="176"/>
      <c r="I28" s="36"/>
    </row>
    <row r="29" spans="1:9" x14ac:dyDescent="0.25">
      <c r="A29" s="43"/>
      <c r="B29" s="163" t="s">
        <v>84</v>
      </c>
      <c r="C29" s="164"/>
      <c r="D29" s="170">
        <v>1000000000</v>
      </c>
      <c r="E29" s="171"/>
      <c r="F29" s="172"/>
      <c r="G29" s="175">
        <v>700000000</v>
      </c>
      <c r="H29" s="176"/>
      <c r="I29" s="36"/>
    </row>
    <row r="30" spans="1:9" x14ac:dyDescent="0.25">
      <c r="A30" s="43"/>
      <c r="B30" s="31"/>
      <c r="C30" s="31"/>
      <c r="D30" s="31"/>
      <c r="E30" s="31"/>
      <c r="F30" s="31"/>
      <c r="G30" s="31"/>
      <c r="H30" s="31"/>
      <c r="I30" s="36"/>
    </row>
    <row r="31" spans="1:9" x14ac:dyDescent="0.25">
      <c r="A31" s="35"/>
      <c r="B31" s="31" t="s">
        <v>85</v>
      </c>
      <c r="C31" s="31"/>
      <c r="D31" s="31"/>
      <c r="E31" s="31"/>
      <c r="F31" s="31"/>
      <c r="G31" s="31"/>
      <c r="H31" s="31"/>
      <c r="I31" s="36"/>
    </row>
    <row r="32" spans="1:9" ht="15.75" thickBot="1" x14ac:dyDescent="0.3">
      <c r="A32" s="38"/>
      <c r="B32" s="38"/>
      <c r="C32" s="38"/>
      <c r="D32" s="38"/>
      <c r="E32" s="38"/>
      <c r="F32" s="38"/>
      <c r="G32" s="38"/>
      <c r="H32" s="38"/>
      <c r="I32" s="39"/>
    </row>
  </sheetData>
  <mergeCells count="13">
    <mergeCell ref="H1:I1"/>
    <mergeCell ref="G26:H26"/>
    <mergeCell ref="G27:H27"/>
    <mergeCell ref="G28:H28"/>
    <mergeCell ref="G29:H29"/>
    <mergeCell ref="B29:C29"/>
    <mergeCell ref="B28:C28"/>
    <mergeCell ref="B27:C27"/>
    <mergeCell ref="B26:C26"/>
    <mergeCell ref="D26:F26"/>
    <mergeCell ref="D27:F27"/>
    <mergeCell ref="D28:F28"/>
    <mergeCell ref="D29:F29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ignoredErrors>
    <ignoredError sqref="B2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20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13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158</v>
      </c>
      <c r="C3" s="31"/>
      <c r="D3" s="31"/>
      <c r="E3" s="31"/>
      <c r="F3" s="31"/>
      <c r="G3" s="31"/>
      <c r="H3" s="31"/>
      <c r="I3" s="36"/>
    </row>
    <row r="4" spans="1:9" ht="15.75" thickBot="1" x14ac:dyDescent="0.3">
      <c r="A4" s="9">
        <f>INDEX('Point Grid'!B:B,MATCH($A$1,'Point Grid'!A:A,0))</f>
        <v>1.5</v>
      </c>
      <c r="B4" s="32" t="s">
        <v>159</v>
      </c>
      <c r="C4" s="31"/>
      <c r="D4" s="31"/>
      <c r="E4" s="31"/>
      <c r="F4" s="31"/>
      <c r="G4" s="31"/>
      <c r="H4" s="31"/>
      <c r="I4" s="36"/>
    </row>
    <row r="5" spans="1:9" ht="15.75" thickBot="1" x14ac:dyDescent="0.3">
      <c r="A5" s="5"/>
      <c r="B5" s="32"/>
      <c r="C5" s="31"/>
      <c r="D5" s="31"/>
      <c r="E5" s="31"/>
      <c r="F5" s="31"/>
      <c r="G5" s="31"/>
      <c r="H5" s="31"/>
      <c r="I5" s="36"/>
    </row>
    <row r="6" spans="1:9" x14ac:dyDescent="0.25">
      <c r="A6" s="35"/>
      <c r="B6" s="32" t="s">
        <v>160</v>
      </c>
      <c r="C6" s="31"/>
      <c r="D6" s="31"/>
      <c r="E6" s="31"/>
      <c r="F6" s="31"/>
      <c r="G6" s="31"/>
      <c r="H6" s="31"/>
      <c r="I6" s="36"/>
    </row>
    <row r="7" spans="1:9" x14ac:dyDescent="0.25">
      <c r="A7" s="35"/>
      <c r="B7" s="31" t="s">
        <v>161</v>
      </c>
      <c r="C7" s="31"/>
      <c r="D7" s="31"/>
      <c r="E7" s="31"/>
      <c r="F7" s="31"/>
      <c r="G7" s="31"/>
      <c r="H7" s="31"/>
      <c r="I7" s="36"/>
    </row>
    <row r="8" spans="1:9" x14ac:dyDescent="0.25">
      <c r="A8" s="35"/>
      <c r="B8" s="31" t="s">
        <v>162</v>
      </c>
      <c r="C8" s="31"/>
      <c r="D8" s="31"/>
      <c r="E8" s="31"/>
      <c r="F8" s="31"/>
      <c r="G8" s="31"/>
      <c r="H8" s="31"/>
      <c r="I8" s="36"/>
    </row>
    <row r="9" spans="1:9" x14ac:dyDescent="0.25">
      <c r="A9" s="35"/>
      <c r="B9" s="31"/>
      <c r="C9" s="31"/>
      <c r="D9" s="31"/>
      <c r="E9" s="31"/>
      <c r="F9" s="31"/>
      <c r="G9" s="31"/>
      <c r="H9" s="31"/>
      <c r="I9" s="36"/>
    </row>
    <row r="10" spans="1:9" x14ac:dyDescent="0.25">
      <c r="A10" s="35"/>
      <c r="B10" s="31"/>
      <c r="C10" s="31"/>
      <c r="D10" s="31"/>
      <c r="E10" s="31"/>
      <c r="F10" s="31"/>
      <c r="G10" s="31"/>
      <c r="H10" s="31"/>
      <c r="I10" s="36"/>
    </row>
    <row r="11" spans="1:9" x14ac:dyDescent="0.25">
      <c r="A11" s="35"/>
      <c r="B11" s="31"/>
      <c r="C11" s="31"/>
      <c r="D11" s="31"/>
      <c r="E11" s="31"/>
      <c r="F11" s="31"/>
      <c r="G11" s="31"/>
      <c r="H11" s="31"/>
      <c r="I11" s="36"/>
    </row>
    <row r="12" spans="1:9" x14ac:dyDescent="0.25">
      <c r="A12" s="35"/>
      <c r="B12" s="31"/>
      <c r="C12" s="31"/>
      <c r="D12" s="31"/>
      <c r="E12" s="31"/>
      <c r="F12" s="31"/>
      <c r="G12" s="31"/>
      <c r="H12" s="31"/>
      <c r="I12" s="36"/>
    </row>
    <row r="13" spans="1:9" x14ac:dyDescent="0.25">
      <c r="A13" s="35"/>
      <c r="B13" s="31"/>
      <c r="C13" s="31"/>
      <c r="D13" s="31"/>
      <c r="E13" s="31"/>
      <c r="F13" s="31"/>
      <c r="G13" s="31"/>
      <c r="H13" s="31"/>
      <c r="I13" s="36"/>
    </row>
    <row r="14" spans="1:9" x14ac:dyDescent="0.25">
      <c r="A14" s="35"/>
      <c r="B14" s="31"/>
      <c r="C14" s="31"/>
      <c r="D14" s="31"/>
      <c r="E14" s="31"/>
      <c r="F14" s="31"/>
      <c r="G14" s="31"/>
      <c r="H14" s="31"/>
      <c r="I14" s="36"/>
    </row>
    <row r="15" spans="1:9" x14ac:dyDescent="0.25">
      <c r="A15" s="35"/>
      <c r="B15" s="31"/>
      <c r="C15" s="31"/>
      <c r="D15" s="31"/>
      <c r="E15" s="31"/>
      <c r="F15" s="31"/>
      <c r="G15" s="31"/>
      <c r="H15" s="31"/>
      <c r="I15" s="36"/>
    </row>
    <row r="16" spans="1:9" x14ac:dyDescent="0.25">
      <c r="A16" s="35"/>
      <c r="B16" s="31"/>
      <c r="C16" s="31"/>
      <c r="D16" s="31"/>
      <c r="E16" s="31"/>
      <c r="F16" s="31"/>
      <c r="G16" s="31"/>
      <c r="H16" s="31"/>
      <c r="I16" s="36"/>
    </row>
    <row r="17" spans="1:9" x14ac:dyDescent="0.25">
      <c r="A17" s="35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35"/>
      <c r="B18" s="31"/>
      <c r="C18" s="31"/>
      <c r="D18" s="31"/>
      <c r="E18" s="31"/>
      <c r="F18" s="31"/>
      <c r="G18" s="31"/>
      <c r="H18" s="31"/>
      <c r="I18" s="36"/>
    </row>
    <row r="19" spans="1:9" x14ac:dyDescent="0.25">
      <c r="A19" s="35"/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37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K52"/>
  <sheetViews>
    <sheetView workbookViewId="0"/>
  </sheetViews>
  <sheetFormatPr defaultColWidth="9.140625" defaultRowHeight="15" x14ac:dyDescent="0.25"/>
  <cols>
    <col min="1" max="1" width="8.7109375" style="34" customWidth="1"/>
    <col min="2" max="3" width="13.42578125" style="34" customWidth="1"/>
    <col min="4" max="4" width="10.5703125" style="34" customWidth="1"/>
    <col min="5" max="6" width="13.28515625" style="34" customWidth="1"/>
    <col min="7" max="7" width="10.28515625" style="34" customWidth="1"/>
    <col min="8" max="9" width="13" style="34" customWidth="1"/>
    <col min="10" max="10" width="15" style="34" customWidth="1"/>
    <col min="11" max="11" width="5" style="34" customWidth="1"/>
    <col min="12" max="16384" width="9.140625" style="34"/>
  </cols>
  <sheetData>
    <row r="1" spans="1:11" x14ac:dyDescent="0.25">
      <c r="A1" s="7">
        <v>14</v>
      </c>
      <c r="B1" s="49" t="s">
        <v>12</v>
      </c>
      <c r="C1" s="33"/>
      <c r="D1" s="33"/>
      <c r="E1" s="33"/>
      <c r="F1" s="33"/>
      <c r="G1" s="33"/>
      <c r="H1" s="43"/>
      <c r="I1" s="43"/>
      <c r="J1" s="159" t="s">
        <v>30</v>
      </c>
      <c r="K1" s="162"/>
    </row>
    <row r="2" spans="1:11" x14ac:dyDescent="0.25">
      <c r="A2" s="35"/>
      <c r="B2" s="31"/>
      <c r="C2" s="31"/>
      <c r="D2" s="31"/>
      <c r="E2" s="31"/>
      <c r="F2" s="31"/>
      <c r="G2" s="31"/>
      <c r="H2" s="43"/>
      <c r="I2" s="43"/>
      <c r="J2" s="31"/>
      <c r="K2" s="36"/>
    </row>
    <row r="3" spans="1:11" x14ac:dyDescent="0.25">
      <c r="A3" s="8" t="s">
        <v>13</v>
      </c>
      <c r="B3" s="31" t="s">
        <v>433</v>
      </c>
      <c r="C3" s="31"/>
      <c r="D3" s="31"/>
      <c r="E3" s="31"/>
      <c r="F3" s="31"/>
      <c r="G3" s="31"/>
      <c r="H3" s="43"/>
      <c r="I3" s="43"/>
      <c r="J3" s="31"/>
      <c r="K3" s="36"/>
    </row>
    <row r="4" spans="1:11" x14ac:dyDescent="0.25">
      <c r="A4" s="9">
        <f>INDEX('Point Grid'!B:B,MATCH($A$1,'Point Grid'!A:A,0))</f>
        <v>4.75</v>
      </c>
      <c r="B4" s="31" t="s">
        <v>434</v>
      </c>
      <c r="C4" s="31"/>
      <c r="D4" s="31"/>
      <c r="E4" s="31"/>
      <c r="F4" s="31"/>
      <c r="G4" s="31"/>
      <c r="H4" s="43"/>
      <c r="I4" s="43"/>
      <c r="J4" s="31"/>
      <c r="K4" s="36"/>
    </row>
    <row r="5" spans="1:11" x14ac:dyDescent="0.25">
      <c r="A5" s="35"/>
      <c r="B5" s="31"/>
      <c r="C5" s="31"/>
      <c r="D5" s="31"/>
      <c r="E5" s="31"/>
      <c r="F5" s="31"/>
      <c r="G5" s="31"/>
      <c r="H5" s="43"/>
      <c r="I5" s="43"/>
      <c r="J5" s="31"/>
      <c r="K5" s="36"/>
    </row>
    <row r="6" spans="1:11" x14ac:dyDescent="0.25">
      <c r="A6" s="35"/>
      <c r="B6" s="31" t="s">
        <v>191</v>
      </c>
      <c r="C6" s="31"/>
      <c r="D6" s="31"/>
      <c r="E6" s="31"/>
      <c r="F6" s="31"/>
      <c r="G6" s="31"/>
      <c r="H6" s="43"/>
      <c r="I6" s="43"/>
      <c r="J6" s="31"/>
      <c r="K6" s="36"/>
    </row>
    <row r="7" spans="1:11" x14ac:dyDescent="0.25">
      <c r="A7" s="35"/>
      <c r="B7" s="31"/>
      <c r="C7" s="31"/>
      <c r="D7" s="31"/>
      <c r="E7" s="31"/>
      <c r="F7" s="31"/>
      <c r="G7" s="31"/>
      <c r="H7" s="43"/>
      <c r="I7" s="43"/>
      <c r="J7" s="31"/>
      <c r="K7" s="36"/>
    </row>
    <row r="8" spans="1:11" x14ac:dyDescent="0.25">
      <c r="A8" s="35"/>
      <c r="B8" s="65"/>
      <c r="C8" s="65"/>
      <c r="D8" s="70" t="s">
        <v>86</v>
      </c>
      <c r="E8" s="70"/>
      <c r="F8" s="70"/>
      <c r="G8" s="70"/>
      <c r="H8" s="65"/>
      <c r="I8" s="65"/>
      <c r="J8" s="65"/>
      <c r="K8" s="36"/>
    </row>
    <row r="9" spans="1:11" ht="75" x14ac:dyDescent="0.25">
      <c r="A9" s="35"/>
      <c r="B9" s="71" t="s">
        <v>87</v>
      </c>
      <c r="C9" s="72" t="s">
        <v>88</v>
      </c>
      <c r="D9" s="71" t="s">
        <v>89</v>
      </c>
      <c r="E9" s="71" t="s">
        <v>90</v>
      </c>
      <c r="F9" s="71" t="s">
        <v>91</v>
      </c>
      <c r="G9" s="71" t="s">
        <v>92</v>
      </c>
      <c r="H9" s="71" t="s">
        <v>93</v>
      </c>
      <c r="I9" s="72" t="s">
        <v>94</v>
      </c>
      <c r="J9" s="72" t="s">
        <v>188</v>
      </c>
      <c r="K9" s="36"/>
    </row>
    <row r="10" spans="1:11" x14ac:dyDescent="0.25">
      <c r="A10" s="35"/>
      <c r="B10" s="84" t="s">
        <v>95</v>
      </c>
      <c r="C10" s="85">
        <v>2200</v>
      </c>
      <c r="D10" s="85">
        <v>18000</v>
      </c>
      <c r="E10" s="85">
        <v>0</v>
      </c>
      <c r="F10" s="85" t="s">
        <v>95</v>
      </c>
      <c r="G10" s="85" t="s">
        <v>95</v>
      </c>
      <c r="H10" s="85" t="s">
        <v>95</v>
      </c>
      <c r="I10" s="85">
        <v>2500</v>
      </c>
      <c r="J10" s="85">
        <v>17100</v>
      </c>
      <c r="K10" s="36"/>
    </row>
    <row r="11" spans="1:11" x14ac:dyDescent="0.25">
      <c r="A11" s="35"/>
      <c r="B11" s="65"/>
      <c r="C11" s="65"/>
      <c r="D11" s="65"/>
      <c r="E11" s="65"/>
      <c r="F11" s="65"/>
      <c r="G11" s="65"/>
      <c r="H11" s="65"/>
      <c r="I11" s="65"/>
      <c r="J11" s="65"/>
      <c r="K11" s="36"/>
    </row>
    <row r="12" spans="1:11" x14ac:dyDescent="0.25">
      <c r="A12" s="35"/>
      <c r="B12" s="65" t="s">
        <v>96</v>
      </c>
      <c r="C12" s="65"/>
      <c r="D12" s="65"/>
      <c r="E12" s="65"/>
      <c r="F12" s="65"/>
      <c r="G12" s="65"/>
      <c r="H12" s="65"/>
      <c r="I12" s="65"/>
      <c r="J12" s="65"/>
      <c r="K12" s="36"/>
    </row>
    <row r="13" spans="1:11" x14ac:dyDescent="0.25">
      <c r="A13" s="35"/>
      <c r="B13" s="65"/>
      <c r="C13" s="65"/>
      <c r="D13" s="65"/>
      <c r="E13" s="65"/>
      <c r="F13" s="65"/>
      <c r="G13" s="65"/>
      <c r="H13" s="65"/>
      <c r="I13" s="65"/>
      <c r="J13" s="65"/>
      <c r="K13" s="36"/>
    </row>
    <row r="14" spans="1:11" x14ac:dyDescent="0.25">
      <c r="A14" s="35"/>
      <c r="B14" s="73" t="s">
        <v>195</v>
      </c>
      <c r="C14" s="74"/>
      <c r="D14" s="74"/>
      <c r="E14" s="74"/>
      <c r="F14" s="74"/>
      <c r="G14" s="74"/>
      <c r="H14" s="73"/>
      <c r="I14" s="75">
        <v>500</v>
      </c>
      <c r="J14" s="65"/>
      <c r="K14" s="36"/>
    </row>
    <row r="15" spans="1:11" x14ac:dyDescent="0.25">
      <c r="A15" s="35"/>
      <c r="B15" s="73" t="s">
        <v>194</v>
      </c>
      <c r="C15" s="74"/>
      <c r="D15" s="74"/>
      <c r="E15" s="74"/>
      <c r="F15" s="74"/>
      <c r="G15" s="74"/>
      <c r="H15" s="73"/>
      <c r="I15" s="75">
        <v>250</v>
      </c>
      <c r="J15" s="65"/>
      <c r="K15" s="36"/>
    </row>
    <row r="16" spans="1:11" x14ac:dyDescent="0.25">
      <c r="A16" s="35"/>
      <c r="B16" s="73" t="s">
        <v>193</v>
      </c>
      <c r="C16" s="74"/>
      <c r="D16" s="74"/>
      <c r="E16" s="74"/>
      <c r="F16" s="74"/>
      <c r="G16" s="74"/>
      <c r="H16" s="73"/>
      <c r="I16" s="75">
        <v>300</v>
      </c>
      <c r="J16" s="65"/>
      <c r="K16" s="36"/>
    </row>
    <row r="17" spans="1:11" x14ac:dyDescent="0.25">
      <c r="A17" s="35"/>
      <c r="B17" s="73" t="s">
        <v>192</v>
      </c>
      <c r="C17" s="74"/>
      <c r="D17" s="74"/>
      <c r="E17" s="74"/>
      <c r="F17" s="74"/>
      <c r="G17" s="74"/>
      <c r="H17" s="73"/>
      <c r="I17" s="75">
        <v>100</v>
      </c>
      <c r="J17" s="65"/>
      <c r="K17" s="36"/>
    </row>
    <row r="18" spans="1:11" x14ac:dyDescent="0.25">
      <c r="A18" s="35"/>
      <c r="B18" s="73" t="s">
        <v>196</v>
      </c>
      <c r="C18" s="74"/>
      <c r="D18" s="74"/>
      <c r="E18" s="74"/>
      <c r="F18" s="74"/>
      <c r="G18" s="74"/>
      <c r="H18" s="73"/>
      <c r="I18" s="75">
        <v>600</v>
      </c>
      <c r="J18" s="65"/>
      <c r="K18" s="36"/>
    </row>
    <row r="19" spans="1:11" x14ac:dyDescent="0.25">
      <c r="A19" s="35"/>
      <c r="B19" s="65"/>
      <c r="C19" s="65"/>
      <c r="D19" s="65"/>
      <c r="E19" s="65"/>
      <c r="F19" s="65"/>
      <c r="G19" s="65"/>
      <c r="H19" s="65"/>
      <c r="I19" s="65"/>
      <c r="J19" s="65"/>
      <c r="K19" s="36"/>
    </row>
    <row r="20" spans="1:11" x14ac:dyDescent="0.25">
      <c r="A20" s="35"/>
      <c r="B20" s="65" t="s">
        <v>97</v>
      </c>
      <c r="C20" s="65"/>
      <c r="D20" s="65"/>
      <c r="E20" s="65"/>
      <c r="F20" s="65"/>
      <c r="G20" s="65"/>
      <c r="H20" s="65"/>
      <c r="I20" s="65"/>
      <c r="J20" s="65"/>
      <c r="K20" s="36"/>
    </row>
    <row r="21" spans="1:11" x14ac:dyDescent="0.25">
      <c r="A21" s="35"/>
      <c r="B21" s="65"/>
      <c r="C21" s="65"/>
      <c r="D21" s="65"/>
      <c r="E21" s="65"/>
      <c r="F21" s="65"/>
      <c r="G21" s="65"/>
      <c r="H21" s="65"/>
      <c r="I21" s="65"/>
      <c r="J21" s="65"/>
      <c r="K21" s="36"/>
    </row>
    <row r="22" spans="1:11" x14ac:dyDescent="0.25">
      <c r="A22" s="35"/>
      <c r="B22" s="73" t="s">
        <v>197</v>
      </c>
      <c r="C22" s="74"/>
      <c r="D22" s="74"/>
      <c r="E22" s="74"/>
      <c r="F22" s="74"/>
      <c r="G22" s="74"/>
      <c r="H22" s="73"/>
      <c r="I22" s="75">
        <v>120000</v>
      </c>
      <c r="J22" s="65"/>
      <c r="K22" s="36"/>
    </row>
    <row r="23" spans="1:11" x14ac:dyDescent="0.25">
      <c r="A23" s="35"/>
      <c r="B23" s="73" t="s">
        <v>198</v>
      </c>
      <c r="C23" s="74"/>
      <c r="D23" s="74"/>
      <c r="E23" s="74"/>
      <c r="F23" s="74"/>
      <c r="G23" s="74"/>
      <c r="H23" s="73"/>
      <c r="I23" s="76">
        <v>0</v>
      </c>
      <c r="J23" s="65"/>
      <c r="K23" s="36"/>
    </row>
    <row r="24" spans="1:11" x14ac:dyDescent="0.25">
      <c r="A24" s="35"/>
      <c r="B24" s="73" t="s">
        <v>199</v>
      </c>
      <c r="C24" s="74"/>
      <c r="D24" s="74"/>
      <c r="E24" s="74"/>
      <c r="F24" s="74"/>
      <c r="G24" s="74"/>
      <c r="H24" s="73"/>
      <c r="I24" s="75">
        <v>6000</v>
      </c>
      <c r="J24" s="65"/>
      <c r="K24" s="36"/>
    </row>
    <row r="25" spans="1:11" x14ac:dyDescent="0.25">
      <c r="A25" s="35"/>
      <c r="B25" s="73" t="s">
        <v>200</v>
      </c>
      <c r="C25" s="74"/>
      <c r="D25" s="74"/>
      <c r="E25" s="74"/>
      <c r="F25" s="74"/>
      <c r="G25" s="74"/>
      <c r="H25" s="73"/>
      <c r="I25" s="75">
        <v>5000</v>
      </c>
      <c r="J25" s="65"/>
      <c r="K25" s="36"/>
    </row>
    <row r="26" spans="1:11" x14ac:dyDescent="0.25">
      <c r="A26" s="35"/>
      <c r="B26" s="73" t="s">
        <v>201</v>
      </c>
      <c r="C26" s="74"/>
      <c r="D26" s="74"/>
      <c r="E26" s="74"/>
      <c r="F26" s="74"/>
      <c r="G26" s="74"/>
      <c r="H26" s="73"/>
      <c r="I26" s="77">
        <v>0.88</v>
      </c>
      <c r="J26" s="65"/>
      <c r="K26" s="36"/>
    </row>
    <row r="27" spans="1:11" x14ac:dyDescent="0.25">
      <c r="A27" s="35"/>
      <c r="B27" s="73" t="s">
        <v>202</v>
      </c>
      <c r="C27" s="74"/>
      <c r="D27" s="74"/>
      <c r="E27" s="74"/>
      <c r="F27" s="74"/>
      <c r="G27" s="74"/>
      <c r="H27" s="73"/>
      <c r="I27" s="77">
        <v>0.05</v>
      </c>
      <c r="J27" s="65"/>
      <c r="K27" s="36"/>
    </row>
    <row r="28" spans="1:11" x14ac:dyDescent="0.25">
      <c r="A28" s="35"/>
      <c r="B28" s="73" t="s">
        <v>203</v>
      </c>
      <c r="C28" s="74"/>
      <c r="D28" s="74"/>
      <c r="E28" s="74"/>
      <c r="F28" s="74"/>
      <c r="G28" s="74"/>
      <c r="H28" s="73"/>
      <c r="I28" s="77">
        <v>3.5000000000000003E-2</v>
      </c>
      <c r="J28" s="65"/>
      <c r="K28" s="36"/>
    </row>
    <row r="29" spans="1:11" x14ac:dyDescent="0.25">
      <c r="A29" s="35"/>
      <c r="B29" s="78" t="s">
        <v>204</v>
      </c>
      <c r="C29" s="79"/>
      <c r="D29" s="79"/>
      <c r="E29" s="79"/>
      <c r="F29" s="79"/>
      <c r="G29" s="79"/>
      <c r="H29" s="78"/>
      <c r="I29" s="80"/>
      <c r="J29" s="65"/>
      <c r="K29" s="36"/>
    </row>
    <row r="30" spans="1:11" x14ac:dyDescent="0.25">
      <c r="A30" s="35"/>
      <c r="B30" s="81" t="s">
        <v>205</v>
      </c>
      <c r="C30" s="82"/>
      <c r="D30" s="82"/>
      <c r="E30" s="82"/>
      <c r="F30" s="82"/>
      <c r="G30" s="82"/>
      <c r="H30" s="81"/>
      <c r="I30" s="83">
        <v>7.0000000000000007E-2</v>
      </c>
      <c r="J30" s="65"/>
      <c r="K30" s="36"/>
    </row>
    <row r="31" spans="1:11" x14ac:dyDescent="0.25">
      <c r="A31" s="35"/>
      <c r="B31" s="73" t="s">
        <v>208</v>
      </c>
      <c r="C31" s="74"/>
      <c r="D31" s="74"/>
      <c r="E31" s="74"/>
      <c r="F31" s="74"/>
      <c r="G31" s="74"/>
      <c r="H31" s="73"/>
      <c r="I31" s="77">
        <v>0.02</v>
      </c>
      <c r="J31" s="65"/>
      <c r="K31" s="36"/>
    </row>
    <row r="32" spans="1:11" x14ac:dyDescent="0.25">
      <c r="A32" s="35"/>
      <c r="B32" s="73" t="s">
        <v>209</v>
      </c>
      <c r="C32" s="74"/>
      <c r="D32" s="74"/>
      <c r="E32" s="74"/>
      <c r="F32" s="74"/>
      <c r="G32" s="74"/>
      <c r="H32" s="73"/>
      <c r="I32" s="77">
        <v>7.4999999999999997E-3</v>
      </c>
      <c r="J32" s="65"/>
      <c r="K32" s="36"/>
    </row>
    <row r="33" spans="1:11" x14ac:dyDescent="0.25">
      <c r="A33" s="35"/>
      <c r="B33" s="73" t="s">
        <v>206</v>
      </c>
      <c r="C33" s="74"/>
      <c r="D33" s="74"/>
      <c r="E33" s="74"/>
      <c r="F33" s="74"/>
      <c r="G33" s="74"/>
      <c r="H33" s="73"/>
      <c r="I33" s="77">
        <v>3.5000000000000003E-2</v>
      </c>
      <c r="J33" s="65"/>
      <c r="K33" s="36"/>
    </row>
    <row r="34" spans="1:11" x14ac:dyDescent="0.25">
      <c r="A34" s="43"/>
      <c r="B34" s="73" t="s">
        <v>207</v>
      </c>
      <c r="C34" s="74"/>
      <c r="D34" s="74"/>
      <c r="E34" s="74"/>
      <c r="F34" s="74"/>
      <c r="G34" s="74"/>
      <c r="H34" s="73"/>
      <c r="I34" s="77">
        <v>0</v>
      </c>
      <c r="J34" s="65"/>
      <c r="K34" s="36"/>
    </row>
    <row r="35" spans="1:11" x14ac:dyDescent="0.25">
      <c r="A35" s="43"/>
      <c r="B35" s="65"/>
      <c r="C35" s="65"/>
      <c r="D35" s="65"/>
      <c r="E35" s="65"/>
      <c r="F35" s="65"/>
      <c r="G35" s="65"/>
      <c r="H35" s="65"/>
      <c r="I35" s="65"/>
      <c r="J35" s="65"/>
      <c r="K35" s="36"/>
    </row>
    <row r="36" spans="1:11" x14ac:dyDescent="0.25">
      <c r="A36" s="43"/>
      <c r="B36" s="65" t="s">
        <v>98</v>
      </c>
      <c r="C36" s="65"/>
      <c r="D36" s="65"/>
      <c r="E36" s="65"/>
      <c r="F36" s="65"/>
      <c r="G36" s="65"/>
      <c r="H36" s="65"/>
      <c r="I36" s="65"/>
      <c r="J36" s="65"/>
      <c r="K36" s="36"/>
    </row>
    <row r="37" spans="1:11" x14ac:dyDescent="0.25">
      <c r="A37" s="43"/>
      <c r="B37" s="65"/>
      <c r="C37" s="65"/>
      <c r="D37" s="65"/>
      <c r="E37" s="65"/>
      <c r="F37" s="65"/>
      <c r="G37" s="65"/>
      <c r="H37" s="65"/>
      <c r="I37" s="65"/>
      <c r="J37" s="65"/>
      <c r="K37" s="36"/>
    </row>
    <row r="38" spans="1:11" x14ac:dyDescent="0.25">
      <c r="A38" s="43"/>
      <c r="B38" s="65" t="s">
        <v>99</v>
      </c>
      <c r="C38" s="65"/>
      <c r="D38" s="65"/>
      <c r="E38" s="65"/>
      <c r="F38" s="65"/>
      <c r="G38" s="65"/>
      <c r="H38" s="65"/>
      <c r="I38" s="65"/>
      <c r="J38" s="65"/>
      <c r="K38" s="36"/>
    </row>
    <row r="39" spans="1:11" x14ac:dyDescent="0.25">
      <c r="A39" s="43"/>
      <c r="B39" s="65"/>
      <c r="C39" s="65"/>
      <c r="D39" s="65"/>
      <c r="E39" s="65"/>
      <c r="F39" s="65"/>
      <c r="G39" s="65"/>
      <c r="H39" s="65"/>
      <c r="I39" s="65"/>
      <c r="J39" s="65"/>
      <c r="K39" s="36"/>
    </row>
    <row r="40" spans="1:11" x14ac:dyDescent="0.25">
      <c r="A40" s="43"/>
      <c r="B40" s="177" t="s">
        <v>100</v>
      </c>
      <c r="C40" s="177"/>
      <c r="D40" s="177" t="s">
        <v>101</v>
      </c>
      <c r="E40" s="177"/>
      <c r="F40" s="43"/>
      <c r="G40" s="65"/>
      <c r="H40" s="65"/>
      <c r="I40" s="65"/>
      <c r="J40" s="65"/>
      <c r="K40" s="36"/>
    </row>
    <row r="41" spans="1:11" x14ac:dyDescent="0.25">
      <c r="A41" s="43"/>
      <c r="B41" s="177">
        <v>12</v>
      </c>
      <c r="C41" s="177"/>
      <c r="D41" s="178">
        <v>0.6</v>
      </c>
      <c r="E41" s="178"/>
      <c r="F41" s="43"/>
      <c r="G41" s="65"/>
      <c r="H41" s="65"/>
      <c r="I41" s="65"/>
      <c r="J41" s="65"/>
      <c r="K41" s="36"/>
    </row>
    <row r="42" spans="1:11" x14ac:dyDescent="0.25">
      <c r="A42" s="43"/>
      <c r="B42" s="177">
        <v>24</v>
      </c>
      <c r="C42" s="177"/>
      <c r="D42" s="179">
        <v>0.9</v>
      </c>
      <c r="E42" s="179"/>
      <c r="F42" s="43"/>
      <c r="G42" s="65"/>
      <c r="H42" s="65"/>
      <c r="I42" s="65"/>
      <c r="J42" s="65"/>
      <c r="K42" s="36"/>
    </row>
    <row r="43" spans="1:11" x14ac:dyDescent="0.25">
      <c r="A43" s="43"/>
      <c r="B43" s="177">
        <v>36</v>
      </c>
      <c r="C43" s="177"/>
      <c r="D43" s="179">
        <v>1</v>
      </c>
      <c r="E43" s="179"/>
      <c r="F43" s="43"/>
      <c r="G43" s="65"/>
      <c r="H43" s="65"/>
      <c r="I43" s="65"/>
      <c r="J43" s="65"/>
      <c r="K43" s="36"/>
    </row>
    <row r="44" spans="1:11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36"/>
    </row>
    <row r="45" spans="1:11" x14ac:dyDescent="0.25">
      <c r="A45" s="40" t="s">
        <v>2</v>
      </c>
      <c r="B45" s="43" t="s">
        <v>189</v>
      </c>
      <c r="C45" s="43"/>
      <c r="D45" s="43"/>
      <c r="E45" s="43"/>
      <c r="F45" s="43"/>
      <c r="G45" s="43"/>
      <c r="H45" s="43"/>
      <c r="I45" s="43"/>
      <c r="J45" s="43"/>
      <c r="K45" s="36"/>
    </row>
    <row r="46" spans="1:11" ht="15.75" thickBot="1" x14ac:dyDescent="0.3">
      <c r="A46" s="9">
        <f>INDEX('Point Grid'!$C$8:$I$38,MATCH($A$1,'Point Grid'!$A$8:$A$38,0),MATCH(A45,'Point Grid'!$C$7:$I$7,0))</f>
        <v>1.25</v>
      </c>
      <c r="B46" s="43"/>
      <c r="C46" s="43"/>
      <c r="D46" s="43"/>
      <c r="E46" s="43"/>
      <c r="F46" s="43"/>
      <c r="G46" s="43"/>
      <c r="H46" s="43"/>
      <c r="I46" s="43"/>
      <c r="J46" s="43"/>
      <c r="K46" s="36"/>
    </row>
    <row r="47" spans="1:11" ht="15.75" thickBot="1" x14ac:dyDescent="0.3">
      <c r="A47" s="5"/>
      <c r="B47" s="43"/>
      <c r="C47" s="43"/>
      <c r="D47" s="43"/>
      <c r="E47" s="43"/>
      <c r="F47" s="43"/>
      <c r="G47" s="43"/>
      <c r="H47" s="43"/>
      <c r="I47" s="43"/>
      <c r="J47" s="43"/>
      <c r="K47" s="36"/>
    </row>
    <row r="48" spans="1:1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36"/>
    </row>
    <row r="49" spans="1:11" x14ac:dyDescent="0.25">
      <c r="A49" s="40" t="s">
        <v>3</v>
      </c>
      <c r="B49" s="43" t="s">
        <v>190</v>
      </c>
      <c r="C49" s="43"/>
      <c r="D49" s="43"/>
      <c r="E49" s="43"/>
      <c r="F49" s="43"/>
      <c r="G49" s="43"/>
      <c r="H49" s="43"/>
      <c r="I49" s="43"/>
      <c r="J49" s="43"/>
      <c r="K49" s="36"/>
    </row>
    <row r="50" spans="1:11" ht="15.75" thickBot="1" x14ac:dyDescent="0.3">
      <c r="A50" s="9">
        <f>INDEX('Point Grid'!$C$8:$I$38,MATCH($A$1,'Point Grid'!$A$8:$A$38,0),MATCH(A49,'Point Grid'!$C$7:$I$7,0))</f>
        <v>3.5</v>
      </c>
      <c r="B50" s="43"/>
      <c r="C50" s="43"/>
      <c r="D50" s="43"/>
      <c r="E50" s="43"/>
      <c r="F50" s="43"/>
      <c r="G50" s="43"/>
      <c r="H50" s="43"/>
      <c r="I50" s="43"/>
      <c r="J50" s="43"/>
      <c r="K50" s="36"/>
    </row>
    <row r="51" spans="1:11" ht="15.75" thickBot="1" x14ac:dyDescent="0.3">
      <c r="A51" s="5"/>
      <c r="B51" s="48"/>
      <c r="C51" s="48"/>
      <c r="D51" s="48"/>
      <c r="E51" s="48"/>
      <c r="F51" s="48"/>
      <c r="G51" s="48"/>
      <c r="H51" s="48"/>
      <c r="I51" s="48"/>
      <c r="J51" s="48"/>
      <c r="K51" s="36"/>
    </row>
    <row r="52" spans="1:11" ht="15.75" thickBot="1" x14ac:dyDescent="0.3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39"/>
    </row>
  </sheetData>
  <mergeCells count="9">
    <mergeCell ref="B40:C40"/>
    <mergeCell ref="B41:C41"/>
    <mergeCell ref="B42:C42"/>
    <mergeCell ref="B43:C43"/>
    <mergeCell ref="J1:K1"/>
    <mergeCell ref="D40:E40"/>
    <mergeCell ref="D41:E41"/>
    <mergeCell ref="D42:E42"/>
    <mergeCell ref="D43:E43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42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3" width="9.28515625" style="34" customWidth="1"/>
    <col min="4" max="4" width="15.42578125" style="34" customWidth="1"/>
    <col min="5" max="8" width="9.42578125" style="34" customWidth="1"/>
    <col min="9" max="9" width="12.5703125" style="34" customWidth="1"/>
    <col min="10" max="10" width="10.7109375" style="34" customWidth="1"/>
    <col min="11" max="16384" width="9.140625" style="34"/>
  </cols>
  <sheetData>
    <row r="1" spans="1:9" x14ac:dyDescent="0.25">
      <c r="A1" s="7">
        <v>15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187</v>
      </c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Grid'!B:B,MATCH($A$1,'Point Grid'!A:A,0))</f>
        <v>2.75</v>
      </c>
      <c r="B4" s="31" t="s">
        <v>220</v>
      </c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 t="s">
        <v>221</v>
      </c>
      <c r="C5" s="31"/>
      <c r="D5" s="31"/>
      <c r="E5" s="31"/>
      <c r="F5" s="31"/>
      <c r="G5" s="31"/>
      <c r="H5" s="31"/>
      <c r="I5" s="36"/>
    </row>
    <row r="6" spans="1:9" x14ac:dyDescent="0.25">
      <c r="A6" s="35"/>
      <c r="B6" s="31"/>
      <c r="C6" s="31"/>
      <c r="D6" s="31"/>
      <c r="E6" s="31"/>
      <c r="F6" s="31"/>
      <c r="G6" s="31"/>
      <c r="H6" s="31"/>
      <c r="I6" s="36"/>
    </row>
    <row r="7" spans="1:9" x14ac:dyDescent="0.25">
      <c r="A7" s="35"/>
      <c r="B7" s="87" t="s">
        <v>211</v>
      </c>
      <c r="C7" s="88"/>
      <c r="D7" s="88"/>
      <c r="E7" s="88"/>
      <c r="F7" s="88"/>
      <c r="G7" s="87"/>
      <c r="H7" s="89">
        <v>0.03</v>
      </c>
      <c r="I7" s="36"/>
    </row>
    <row r="8" spans="1:9" x14ac:dyDescent="0.25">
      <c r="A8" s="35"/>
      <c r="B8" s="87" t="s">
        <v>212</v>
      </c>
      <c r="C8" s="88"/>
      <c r="D8" s="88"/>
      <c r="E8" s="88"/>
      <c r="F8" s="88"/>
      <c r="G8" s="87"/>
      <c r="H8" s="89">
        <v>0.1</v>
      </c>
      <c r="I8" s="36"/>
    </row>
    <row r="9" spans="1:9" x14ac:dyDescent="0.25">
      <c r="A9" s="35"/>
      <c r="B9" s="87" t="s">
        <v>213</v>
      </c>
      <c r="C9" s="88"/>
      <c r="D9" s="88"/>
      <c r="E9" s="88"/>
      <c r="F9" s="88"/>
      <c r="G9" s="87"/>
      <c r="H9" s="89">
        <v>0.01</v>
      </c>
      <c r="I9" s="36"/>
    </row>
    <row r="10" spans="1:9" x14ac:dyDescent="0.25">
      <c r="A10" s="35"/>
      <c r="B10" s="87" t="s">
        <v>214</v>
      </c>
      <c r="C10" s="88"/>
      <c r="D10" s="88"/>
      <c r="E10" s="88"/>
      <c r="F10" s="88"/>
      <c r="G10" s="87"/>
      <c r="H10" s="89">
        <v>5.0000000000000001E-3</v>
      </c>
      <c r="I10" s="36"/>
    </row>
    <row r="11" spans="1:9" x14ac:dyDescent="0.25">
      <c r="A11" s="35"/>
      <c r="B11" s="87" t="s">
        <v>215</v>
      </c>
      <c r="C11" s="88"/>
      <c r="D11" s="88"/>
      <c r="E11" s="88"/>
      <c r="F11" s="88"/>
      <c r="G11" s="87"/>
      <c r="H11" s="89">
        <v>0.36</v>
      </c>
      <c r="I11" s="36"/>
    </row>
    <row r="12" spans="1:9" x14ac:dyDescent="0.25">
      <c r="A12" s="35"/>
      <c r="B12" s="58" t="s">
        <v>225</v>
      </c>
      <c r="C12" s="59"/>
      <c r="D12" s="59"/>
      <c r="E12" s="59"/>
      <c r="F12" s="59"/>
      <c r="G12" s="58"/>
      <c r="H12" s="90">
        <v>120000</v>
      </c>
      <c r="I12" s="36"/>
    </row>
    <row r="13" spans="1:9" x14ac:dyDescent="0.25">
      <c r="A13" s="35"/>
      <c r="B13" s="61" t="s">
        <v>226</v>
      </c>
      <c r="C13" s="62"/>
      <c r="D13" s="62"/>
      <c r="E13" s="62"/>
      <c r="F13" s="62"/>
      <c r="G13" s="61"/>
      <c r="H13" s="91"/>
      <c r="I13" s="36"/>
    </row>
    <row r="14" spans="1:9" x14ac:dyDescent="0.25">
      <c r="A14" s="35"/>
      <c r="B14" s="43"/>
      <c r="C14" s="43"/>
      <c r="D14" s="43"/>
      <c r="E14" s="43"/>
      <c r="F14" s="43"/>
      <c r="G14" s="43"/>
      <c r="H14" s="43"/>
      <c r="I14" s="36"/>
    </row>
    <row r="15" spans="1:9" x14ac:dyDescent="0.25">
      <c r="A15" s="35"/>
      <c r="B15" s="31" t="s">
        <v>99</v>
      </c>
      <c r="C15" s="31"/>
      <c r="D15" s="31"/>
      <c r="E15" s="31"/>
      <c r="F15" s="31"/>
      <c r="G15" s="31"/>
      <c r="H15" s="31"/>
      <c r="I15" s="36"/>
    </row>
    <row r="16" spans="1:9" x14ac:dyDescent="0.25">
      <c r="A16" s="35"/>
      <c r="B16" s="43"/>
      <c r="C16" s="43"/>
      <c r="D16" s="43"/>
      <c r="E16" s="43"/>
      <c r="F16" s="43"/>
      <c r="G16" s="43"/>
      <c r="H16" s="43"/>
      <c r="I16" s="36"/>
    </row>
    <row r="17" spans="1:9" x14ac:dyDescent="0.25">
      <c r="A17" s="35"/>
      <c r="B17" s="181" t="s">
        <v>100</v>
      </c>
      <c r="C17" s="181"/>
      <c r="D17" s="181" t="s">
        <v>101</v>
      </c>
      <c r="E17" s="181"/>
      <c r="F17" s="31"/>
      <c r="G17" s="43"/>
      <c r="H17" s="31"/>
      <c r="I17" s="36"/>
    </row>
    <row r="18" spans="1:9" x14ac:dyDescent="0.25">
      <c r="A18" s="35"/>
      <c r="B18" s="181">
        <v>12</v>
      </c>
      <c r="C18" s="181"/>
      <c r="D18" s="180">
        <v>0.5</v>
      </c>
      <c r="E18" s="180"/>
      <c r="F18" s="31"/>
      <c r="G18" s="31"/>
      <c r="H18" s="31"/>
      <c r="I18" s="36"/>
    </row>
    <row r="19" spans="1:9" x14ac:dyDescent="0.25">
      <c r="A19" s="35"/>
      <c r="B19" s="181">
        <v>24</v>
      </c>
      <c r="C19" s="181"/>
      <c r="D19" s="180">
        <v>0.8</v>
      </c>
      <c r="E19" s="180"/>
      <c r="F19" s="31"/>
      <c r="G19" s="31"/>
      <c r="H19" s="31"/>
      <c r="I19" s="36"/>
    </row>
    <row r="20" spans="1:9" x14ac:dyDescent="0.25">
      <c r="A20" s="35"/>
      <c r="B20" s="181">
        <v>36</v>
      </c>
      <c r="C20" s="181"/>
      <c r="D20" s="180">
        <v>1</v>
      </c>
      <c r="E20" s="180"/>
      <c r="F20" s="31"/>
      <c r="G20" s="31"/>
      <c r="H20" s="31"/>
      <c r="I20" s="36"/>
    </row>
    <row r="21" spans="1:9" x14ac:dyDescent="0.25">
      <c r="A21" s="35"/>
      <c r="B21" s="43"/>
      <c r="C21" s="43"/>
      <c r="D21" s="43"/>
      <c r="E21" s="43"/>
      <c r="F21" s="43"/>
      <c r="G21" s="43"/>
      <c r="H21" s="43"/>
      <c r="I21" s="36"/>
    </row>
    <row r="22" spans="1:9" x14ac:dyDescent="0.25">
      <c r="A22" s="35"/>
      <c r="B22" s="31" t="s">
        <v>222</v>
      </c>
      <c r="C22" s="31"/>
      <c r="D22" s="31"/>
      <c r="E22" s="31"/>
      <c r="F22" s="31"/>
      <c r="G22" s="31"/>
      <c r="H22" s="31"/>
      <c r="I22" s="36"/>
    </row>
    <row r="23" spans="1:9" x14ac:dyDescent="0.25">
      <c r="A23" s="35"/>
      <c r="B23" s="31" t="s">
        <v>223</v>
      </c>
      <c r="C23" s="31"/>
      <c r="D23" s="31"/>
      <c r="E23" s="31"/>
      <c r="F23" s="31"/>
      <c r="G23" s="31"/>
      <c r="H23" s="31"/>
      <c r="I23" s="36"/>
    </row>
    <row r="24" spans="1:9" x14ac:dyDescent="0.25">
      <c r="A24" s="35"/>
      <c r="B24" s="31" t="s">
        <v>224</v>
      </c>
      <c r="C24" s="31"/>
      <c r="D24" s="31"/>
      <c r="E24" s="31"/>
      <c r="F24" s="31"/>
      <c r="G24" s="31"/>
      <c r="H24" s="31"/>
      <c r="I24" s="36"/>
    </row>
    <row r="25" spans="1:9" x14ac:dyDescent="0.25">
      <c r="A25" s="35"/>
      <c r="B25" s="31"/>
      <c r="C25" s="31"/>
      <c r="D25" s="31"/>
      <c r="E25" s="31"/>
      <c r="F25" s="31"/>
      <c r="G25" s="31"/>
      <c r="H25" s="31"/>
      <c r="I25" s="36"/>
    </row>
    <row r="26" spans="1:9" x14ac:dyDescent="0.25">
      <c r="A26" s="40" t="s">
        <v>2</v>
      </c>
      <c r="B26" s="31" t="s">
        <v>216</v>
      </c>
      <c r="C26" s="31"/>
      <c r="D26" s="31"/>
      <c r="E26" s="31"/>
      <c r="F26" s="31"/>
      <c r="G26" s="31"/>
      <c r="H26" s="31"/>
      <c r="I26" s="36"/>
    </row>
    <row r="27" spans="1:9" ht="15.75" thickBot="1" x14ac:dyDescent="0.3">
      <c r="A27" s="9">
        <f>INDEX('Point Grid'!$C$8:$I$38,MATCH($A$1,'Point Grid'!$A$8:$A$38,0),MATCH(A26,'Point Grid'!$C$7:$I$7,0))</f>
        <v>1</v>
      </c>
      <c r="B27" s="31"/>
      <c r="C27" s="31"/>
      <c r="D27" s="31"/>
      <c r="E27" s="31"/>
      <c r="F27" s="31"/>
      <c r="G27" s="31"/>
      <c r="H27" s="31"/>
      <c r="I27" s="36"/>
    </row>
    <row r="28" spans="1:9" ht="15.75" thickBot="1" x14ac:dyDescent="0.3">
      <c r="A28" s="5"/>
      <c r="B28" s="43"/>
      <c r="C28" s="43"/>
      <c r="D28" s="43"/>
      <c r="E28" s="43"/>
      <c r="F28" s="43"/>
      <c r="G28" s="43"/>
      <c r="H28" s="43"/>
      <c r="I28" s="36"/>
    </row>
    <row r="29" spans="1:9" x14ac:dyDescent="0.25">
      <c r="A29" s="43"/>
      <c r="B29" s="43"/>
      <c r="C29" s="43"/>
      <c r="D29" s="43"/>
      <c r="E29" s="43"/>
      <c r="F29" s="43"/>
      <c r="G29" s="43"/>
      <c r="H29" s="43"/>
      <c r="I29" s="36"/>
    </row>
    <row r="30" spans="1:9" x14ac:dyDescent="0.25">
      <c r="A30" s="40" t="s">
        <v>3</v>
      </c>
      <c r="B30" s="31" t="s">
        <v>217</v>
      </c>
      <c r="C30" s="31"/>
      <c r="D30" s="31"/>
      <c r="E30" s="31"/>
      <c r="F30" s="31"/>
      <c r="G30" s="31"/>
      <c r="H30" s="31"/>
      <c r="I30" s="36"/>
    </row>
    <row r="31" spans="1:9" ht="15.75" thickBot="1" x14ac:dyDescent="0.3">
      <c r="A31" s="9">
        <f>INDEX('Point Grid'!$C$8:$I$38,MATCH($A$1,'Point Grid'!$A$8:$A$38,0),MATCH(A30,'Point Grid'!$C$7:$I$7,0))</f>
        <v>0.75</v>
      </c>
      <c r="B31" s="31"/>
      <c r="C31" s="31"/>
      <c r="D31" s="31"/>
      <c r="E31" s="31"/>
      <c r="F31" s="31"/>
      <c r="G31" s="31"/>
      <c r="H31" s="31"/>
      <c r="I31" s="36"/>
    </row>
    <row r="32" spans="1:9" ht="15.75" thickBot="1" x14ac:dyDescent="0.3">
      <c r="A32" s="5"/>
      <c r="B32" s="43"/>
      <c r="C32" s="43"/>
      <c r="D32" s="43"/>
      <c r="E32" s="43"/>
      <c r="F32" s="43"/>
      <c r="G32" s="43"/>
      <c r="H32" s="43"/>
      <c r="I32" s="36"/>
    </row>
    <row r="33" spans="1:9" x14ac:dyDescent="0.25">
      <c r="A33" s="43"/>
      <c r="B33" s="43"/>
      <c r="C33" s="43"/>
      <c r="D33" s="43"/>
      <c r="E33" s="43"/>
      <c r="F33" s="43"/>
      <c r="G33" s="43"/>
      <c r="H33" s="43"/>
      <c r="I33" s="36"/>
    </row>
    <row r="34" spans="1:9" x14ac:dyDescent="0.25">
      <c r="A34" s="40" t="s">
        <v>4</v>
      </c>
      <c r="B34" s="31" t="s">
        <v>218</v>
      </c>
      <c r="C34" s="31"/>
      <c r="D34" s="31"/>
      <c r="E34" s="31"/>
      <c r="F34" s="31"/>
      <c r="G34" s="31"/>
      <c r="H34" s="31"/>
      <c r="I34" s="36"/>
    </row>
    <row r="35" spans="1:9" ht="15.75" thickBot="1" x14ac:dyDescent="0.3">
      <c r="A35" s="9">
        <f>INDEX('Point Grid'!$C$8:$I$38,MATCH($A$1,'Point Grid'!$A$8:$A$38,0),MATCH(A34,'Point Grid'!$C$7:$I$7,0))</f>
        <v>0.25</v>
      </c>
      <c r="B35" s="31"/>
      <c r="C35" s="31"/>
      <c r="D35" s="31"/>
      <c r="E35" s="31"/>
      <c r="F35" s="31"/>
      <c r="G35" s="31"/>
      <c r="H35" s="31"/>
      <c r="I35" s="36"/>
    </row>
    <row r="36" spans="1:9" ht="15.75" thickBot="1" x14ac:dyDescent="0.3">
      <c r="A36" s="5"/>
      <c r="B36" s="43"/>
      <c r="C36" s="43"/>
      <c r="D36" s="43"/>
      <c r="E36" s="43"/>
      <c r="F36" s="43"/>
      <c r="G36" s="43"/>
      <c r="H36" s="43"/>
      <c r="I36" s="36"/>
    </row>
    <row r="37" spans="1:9" x14ac:dyDescent="0.25">
      <c r="A37" s="35"/>
      <c r="B37" s="43"/>
      <c r="C37" s="43"/>
      <c r="D37" s="43"/>
      <c r="E37" s="43"/>
      <c r="F37" s="43"/>
      <c r="G37" s="43"/>
      <c r="H37" s="43"/>
      <c r="I37" s="36"/>
    </row>
    <row r="38" spans="1:9" x14ac:dyDescent="0.25">
      <c r="A38" s="40" t="s">
        <v>5</v>
      </c>
      <c r="B38" s="31" t="s">
        <v>219</v>
      </c>
      <c r="C38" s="31"/>
      <c r="D38" s="31"/>
      <c r="E38" s="31"/>
      <c r="F38" s="31"/>
      <c r="G38" s="31"/>
      <c r="H38" s="31"/>
      <c r="I38" s="36"/>
    </row>
    <row r="39" spans="1:9" ht="15.75" thickBot="1" x14ac:dyDescent="0.3">
      <c r="A39" s="9">
        <f>INDEX('Point Grid'!$C$8:$I$38,MATCH($A$1,'Point Grid'!$A$8:$A$38,0),MATCH(A38,'Point Grid'!$C$7:$I$7,0))</f>
        <v>0.75</v>
      </c>
      <c r="B39" s="43"/>
      <c r="C39" s="43"/>
      <c r="D39" s="43"/>
      <c r="E39" s="43"/>
      <c r="F39" s="43"/>
      <c r="G39" s="43"/>
      <c r="H39" s="43"/>
      <c r="I39" s="36"/>
    </row>
    <row r="40" spans="1:9" ht="15.75" thickBot="1" x14ac:dyDescent="0.3">
      <c r="A40" s="5"/>
      <c r="B40" s="43"/>
      <c r="C40" s="43"/>
      <c r="D40" s="43"/>
      <c r="E40" s="43"/>
      <c r="F40" s="43"/>
      <c r="G40" s="43"/>
      <c r="H40" s="43"/>
      <c r="I40" s="36"/>
    </row>
    <row r="41" spans="1:9" x14ac:dyDescent="0.25">
      <c r="A41" s="48"/>
      <c r="B41" s="48"/>
      <c r="C41" s="48"/>
      <c r="D41" s="48"/>
      <c r="E41" s="48"/>
      <c r="F41" s="48"/>
      <c r="G41" s="48"/>
      <c r="H41" s="48"/>
      <c r="I41" s="36"/>
    </row>
    <row r="42" spans="1:9" ht="15.75" thickBot="1" x14ac:dyDescent="0.3">
      <c r="A42" s="44"/>
      <c r="B42" s="44"/>
      <c r="C42" s="44"/>
      <c r="D42" s="44"/>
      <c r="E42" s="44"/>
      <c r="F42" s="44"/>
      <c r="G42" s="44"/>
      <c r="H42" s="44"/>
      <c r="I42" s="39"/>
    </row>
  </sheetData>
  <mergeCells count="9">
    <mergeCell ref="D20:E20"/>
    <mergeCell ref="H1:I1"/>
    <mergeCell ref="B17:C17"/>
    <mergeCell ref="D17:E17"/>
    <mergeCell ref="B18:C18"/>
    <mergeCell ref="D18:E18"/>
    <mergeCell ref="B19:C19"/>
    <mergeCell ref="D19:E19"/>
    <mergeCell ref="B20:C20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32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16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227</v>
      </c>
      <c r="C3" s="31"/>
      <c r="D3" s="31"/>
      <c r="E3" s="31"/>
      <c r="F3" s="31"/>
      <c r="G3" s="31"/>
      <c r="H3" s="31"/>
      <c r="I3" s="36"/>
    </row>
    <row r="4" spans="1:9" ht="15.75" thickBot="1" x14ac:dyDescent="0.3">
      <c r="A4" s="9">
        <f>INDEX('Point Grid'!B:B,MATCH($A$1,'Point Grid'!A:A,0))</f>
        <v>1.75</v>
      </c>
      <c r="B4" s="31" t="s">
        <v>228</v>
      </c>
      <c r="C4" s="31"/>
      <c r="D4" s="31"/>
      <c r="E4" s="31"/>
      <c r="F4" s="31"/>
      <c r="G4" s="31"/>
      <c r="H4" s="31"/>
      <c r="I4" s="36"/>
    </row>
    <row r="5" spans="1:9" ht="15.75" thickBot="1" x14ac:dyDescent="0.3">
      <c r="A5" s="5"/>
      <c r="B5" s="31" t="s">
        <v>229</v>
      </c>
      <c r="C5" s="31"/>
      <c r="D5" s="31"/>
      <c r="E5" s="31"/>
      <c r="F5" s="31"/>
      <c r="G5" s="31"/>
      <c r="H5" s="31"/>
      <c r="I5" s="36"/>
    </row>
    <row r="6" spans="1:9" x14ac:dyDescent="0.25">
      <c r="A6" s="35"/>
      <c r="B6" s="31"/>
      <c r="C6" s="31"/>
      <c r="D6" s="31"/>
      <c r="E6" s="31"/>
      <c r="F6" s="31"/>
      <c r="G6" s="31"/>
      <c r="H6" s="31"/>
      <c r="I6" s="36"/>
    </row>
    <row r="7" spans="1:9" x14ac:dyDescent="0.25">
      <c r="A7" s="35"/>
      <c r="B7" s="31" t="s">
        <v>230</v>
      </c>
      <c r="C7" s="31"/>
      <c r="D7" s="31"/>
      <c r="E7" s="31"/>
      <c r="F7" s="31"/>
      <c r="G7" s="31"/>
      <c r="H7" s="31"/>
      <c r="I7" s="36"/>
    </row>
    <row r="8" spans="1:9" x14ac:dyDescent="0.25">
      <c r="A8" s="35"/>
      <c r="B8" s="31"/>
      <c r="C8" s="31"/>
      <c r="D8" s="31"/>
      <c r="E8" s="31"/>
      <c r="F8" s="31"/>
      <c r="G8" s="31"/>
      <c r="H8" s="31"/>
      <c r="I8" s="36"/>
    </row>
    <row r="9" spans="1:9" x14ac:dyDescent="0.25">
      <c r="A9" s="35"/>
      <c r="B9" s="73"/>
      <c r="C9" s="74"/>
      <c r="D9" s="74"/>
      <c r="E9" s="182" t="s">
        <v>231</v>
      </c>
      <c r="F9" s="182"/>
      <c r="G9" s="182" t="s">
        <v>102</v>
      </c>
      <c r="H9" s="182"/>
      <c r="I9" s="36"/>
    </row>
    <row r="10" spans="1:9" x14ac:dyDescent="0.25">
      <c r="A10" s="35"/>
      <c r="B10" s="73"/>
      <c r="C10" s="74"/>
      <c r="D10" s="74"/>
      <c r="E10" s="184" t="s">
        <v>232</v>
      </c>
      <c r="F10" s="184"/>
      <c r="G10" s="184" t="s">
        <v>232</v>
      </c>
      <c r="H10" s="184"/>
      <c r="I10" s="36"/>
    </row>
    <row r="11" spans="1:9" x14ac:dyDescent="0.25">
      <c r="A11" s="35"/>
      <c r="B11" s="73" t="s">
        <v>103</v>
      </c>
      <c r="C11" s="74"/>
      <c r="D11" s="74"/>
      <c r="E11" s="183">
        <v>750000</v>
      </c>
      <c r="F11" s="183"/>
      <c r="G11" s="183">
        <v>700000</v>
      </c>
      <c r="H11" s="183"/>
      <c r="I11" s="36"/>
    </row>
    <row r="12" spans="1:9" x14ac:dyDescent="0.25">
      <c r="A12" s="35"/>
      <c r="B12" s="73" t="s">
        <v>104</v>
      </c>
      <c r="C12" s="74"/>
      <c r="D12" s="74"/>
      <c r="E12" s="183">
        <v>150000</v>
      </c>
      <c r="F12" s="183"/>
      <c r="G12" s="183">
        <v>100000</v>
      </c>
      <c r="H12" s="183"/>
      <c r="I12" s="36"/>
    </row>
    <row r="13" spans="1:9" x14ac:dyDescent="0.25">
      <c r="A13" s="35"/>
      <c r="B13" s="73" t="s">
        <v>105</v>
      </c>
      <c r="C13" s="74"/>
      <c r="D13" s="74"/>
      <c r="E13" s="183">
        <v>450000</v>
      </c>
      <c r="F13" s="183"/>
      <c r="G13" s="183">
        <v>450000</v>
      </c>
      <c r="H13" s="183"/>
      <c r="I13" s="36"/>
    </row>
    <row r="14" spans="1:9" x14ac:dyDescent="0.25">
      <c r="A14" s="35"/>
      <c r="B14" s="73" t="s">
        <v>106</v>
      </c>
      <c r="C14" s="74"/>
      <c r="D14" s="74"/>
      <c r="E14" s="183">
        <v>325000</v>
      </c>
      <c r="F14" s="183"/>
      <c r="G14" s="183">
        <v>525000</v>
      </c>
      <c r="H14" s="183"/>
      <c r="I14" s="36"/>
    </row>
    <row r="15" spans="1:9" x14ac:dyDescent="0.25">
      <c r="A15" s="35"/>
      <c r="B15" s="73" t="s">
        <v>107</v>
      </c>
      <c r="C15" s="74"/>
      <c r="D15" s="74"/>
      <c r="E15" s="183">
        <v>100000</v>
      </c>
      <c r="F15" s="183"/>
      <c r="G15" s="183">
        <v>100000</v>
      </c>
      <c r="H15" s="183"/>
      <c r="I15" s="36"/>
    </row>
    <row r="16" spans="1:9" x14ac:dyDescent="0.25">
      <c r="A16" s="35"/>
      <c r="B16" s="31"/>
      <c r="C16" s="31"/>
      <c r="D16" s="31"/>
      <c r="E16" s="31"/>
      <c r="F16" s="31"/>
      <c r="G16" s="31"/>
      <c r="H16" s="31"/>
      <c r="I16" s="36"/>
    </row>
    <row r="17" spans="1:9" x14ac:dyDescent="0.25">
      <c r="A17" s="35"/>
      <c r="B17" s="31" t="s">
        <v>234</v>
      </c>
      <c r="C17" s="31"/>
      <c r="D17" s="31"/>
      <c r="E17" s="31"/>
      <c r="F17" s="31"/>
      <c r="G17" s="31"/>
      <c r="H17" s="31"/>
      <c r="I17" s="36"/>
    </row>
    <row r="18" spans="1:9" x14ac:dyDescent="0.25">
      <c r="A18" s="35"/>
      <c r="B18" s="31" t="s">
        <v>235</v>
      </c>
      <c r="C18" s="31"/>
      <c r="D18" s="31"/>
      <c r="E18" s="31"/>
      <c r="F18" s="31"/>
      <c r="G18" s="31"/>
      <c r="H18" s="31"/>
      <c r="I18" s="36"/>
    </row>
    <row r="19" spans="1:9" x14ac:dyDescent="0.25">
      <c r="A19" s="35"/>
      <c r="B19" s="31"/>
      <c r="C19" s="31"/>
      <c r="D19" s="31"/>
      <c r="E19" s="31"/>
      <c r="F19" s="31"/>
      <c r="G19" s="31"/>
      <c r="H19" s="31"/>
      <c r="I19" s="36"/>
    </row>
    <row r="20" spans="1:9" x14ac:dyDescent="0.25">
      <c r="A20" s="35"/>
      <c r="B20" s="31" t="s">
        <v>239</v>
      </c>
      <c r="C20" s="31"/>
      <c r="D20" s="43"/>
      <c r="E20" s="31"/>
      <c r="F20" s="31"/>
      <c r="G20" s="31"/>
      <c r="H20" s="31"/>
      <c r="I20" s="36"/>
    </row>
    <row r="21" spans="1:9" x14ac:dyDescent="0.25">
      <c r="A21" s="35"/>
      <c r="B21" s="31" t="s">
        <v>240</v>
      </c>
      <c r="C21" s="31"/>
      <c r="D21" s="43"/>
      <c r="E21" s="31"/>
      <c r="F21" s="31"/>
      <c r="G21" s="31"/>
      <c r="H21" s="31"/>
      <c r="I21" s="36"/>
    </row>
    <row r="22" spans="1:9" x14ac:dyDescent="0.25">
      <c r="A22" s="35"/>
      <c r="B22" s="31" t="s">
        <v>241</v>
      </c>
      <c r="C22" s="31"/>
      <c r="D22" s="43"/>
      <c r="E22" s="31"/>
      <c r="F22" s="31"/>
      <c r="G22" s="31"/>
      <c r="H22" s="31"/>
      <c r="I22" s="36"/>
    </row>
    <row r="23" spans="1:9" x14ac:dyDescent="0.25">
      <c r="A23" s="35"/>
      <c r="B23" s="31" t="s">
        <v>242</v>
      </c>
      <c r="C23" s="31"/>
      <c r="D23" s="43"/>
      <c r="E23" s="31"/>
      <c r="F23" s="31"/>
      <c r="G23" s="31"/>
      <c r="H23" s="31"/>
      <c r="I23" s="36"/>
    </row>
    <row r="24" spans="1:9" x14ac:dyDescent="0.25">
      <c r="A24" s="35"/>
      <c r="B24" s="31" t="s">
        <v>243</v>
      </c>
      <c r="C24" s="31"/>
      <c r="D24" s="43"/>
      <c r="E24" s="31"/>
      <c r="F24" s="31"/>
      <c r="G24" s="31"/>
      <c r="H24" s="31"/>
      <c r="I24" s="36"/>
    </row>
    <row r="25" spans="1:9" x14ac:dyDescent="0.25">
      <c r="A25" s="35"/>
      <c r="B25" s="31" t="s">
        <v>244</v>
      </c>
      <c r="C25" s="31"/>
      <c r="D25" s="43"/>
      <c r="E25" s="31"/>
      <c r="F25" s="31"/>
      <c r="G25" s="31"/>
      <c r="H25" s="31"/>
      <c r="I25" s="36"/>
    </row>
    <row r="26" spans="1:9" x14ac:dyDescent="0.25">
      <c r="A26" s="35"/>
      <c r="B26" s="31"/>
      <c r="C26" s="31"/>
      <c r="D26" s="31"/>
      <c r="E26" s="31"/>
      <c r="F26" s="31"/>
      <c r="G26" s="31"/>
      <c r="H26" s="31"/>
      <c r="I26" s="36"/>
    </row>
    <row r="27" spans="1:9" x14ac:dyDescent="0.25">
      <c r="A27" s="35"/>
      <c r="B27" s="31" t="s">
        <v>233</v>
      </c>
      <c r="C27" s="31"/>
      <c r="D27" s="31"/>
      <c r="E27" s="31"/>
      <c r="F27" s="31"/>
      <c r="G27" s="31"/>
      <c r="H27" s="31"/>
      <c r="I27" s="36"/>
    </row>
    <row r="28" spans="1:9" x14ac:dyDescent="0.25">
      <c r="A28" s="35"/>
      <c r="B28" s="31"/>
      <c r="C28" s="31"/>
      <c r="D28" s="31"/>
      <c r="E28" s="31"/>
      <c r="F28" s="31"/>
      <c r="G28" s="31"/>
      <c r="H28" s="31"/>
      <c r="I28" s="36"/>
    </row>
    <row r="29" spans="1:9" x14ac:dyDescent="0.25">
      <c r="A29" s="35"/>
      <c r="B29" s="31" t="s">
        <v>236</v>
      </c>
      <c r="C29" s="31"/>
      <c r="D29" s="31"/>
      <c r="E29" s="31"/>
      <c r="F29" s="31"/>
      <c r="G29" s="31"/>
      <c r="H29" s="31"/>
      <c r="I29" s="36"/>
    </row>
    <row r="30" spans="1:9" x14ac:dyDescent="0.25">
      <c r="A30" s="35"/>
      <c r="B30" s="31" t="s">
        <v>237</v>
      </c>
      <c r="C30" s="31"/>
      <c r="D30" s="31"/>
      <c r="E30" s="31"/>
      <c r="F30" s="31"/>
      <c r="G30" s="31"/>
      <c r="H30" s="31"/>
      <c r="I30" s="36"/>
    </row>
    <row r="31" spans="1:9" x14ac:dyDescent="0.25">
      <c r="A31" s="35"/>
      <c r="B31" s="31" t="s">
        <v>238</v>
      </c>
      <c r="C31" s="31"/>
      <c r="D31" s="31"/>
      <c r="E31" s="31"/>
      <c r="F31" s="31"/>
      <c r="G31" s="31"/>
      <c r="H31" s="31"/>
      <c r="I31" s="36"/>
    </row>
    <row r="32" spans="1:9" ht="15.75" thickBot="1" x14ac:dyDescent="0.3">
      <c r="A32" s="37"/>
      <c r="B32" s="38"/>
      <c r="C32" s="38"/>
      <c r="D32" s="38"/>
      <c r="E32" s="38"/>
      <c r="F32" s="38"/>
      <c r="G32" s="38"/>
      <c r="H32" s="38"/>
      <c r="I32" s="39"/>
    </row>
  </sheetData>
  <mergeCells count="15">
    <mergeCell ref="H1:I1"/>
    <mergeCell ref="G9:H9"/>
    <mergeCell ref="G11:H11"/>
    <mergeCell ref="E15:F15"/>
    <mergeCell ref="G12:H12"/>
    <mergeCell ref="G15:H15"/>
    <mergeCell ref="E11:F11"/>
    <mergeCell ref="E9:F9"/>
    <mergeCell ref="G10:H10"/>
    <mergeCell ref="E10:F10"/>
    <mergeCell ref="G13:H13"/>
    <mergeCell ref="G14:H14"/>
    <mergeCell ref="E14:F14"/>
    <mergeCell ref="E13:F13"/>
    <mergeCell ref="E12:F12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36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17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187</v>
      </c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Grid'!B:B,MATCH($A$1,'Point Grid'!A:A,0))</f>
        <v>3</v>
      </c>
      <c r="B4" s="31" t="s">
        <v>245</v>
      </c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/>
      <c r="C5" s="31"/>
      <c r="D5" s="31"/>
      <c r="E5" s="31"/>
      <c r="F5" s="31"/>
      <c r="G5" s="31"/>
      <c r="H5" s="31"/>
      <c r="I5" s="36"/>
    </row>
    <row r="6" spans="1:9" x14ac:dyDescent="0.25">
      <c r="A6" s="35"/>
      <c r="B6" s="43" t="s">
        <v>246</v>
      </c>
      <c r="C6" s="43"/>
      <c r="D6" s="43"/>
      <c r="E6" s="43"/>
      <c r="F6" s="31"/>
      <c r="G6" s="31"/>
      <c r="H6" s="31"/>
      <c r="I6" s="36"/>
    </row>
    <row r="7" spans="1:9" x14ac:dyDescent="0.25">
      <c r="A7" s="35"/>
      <c r="B7" s="43"/>
      <c r="C7" s="43"/>
      <c r="D7" s="43"/>
      <c r="E7" s="43"/>
      <c r="F7" s="31"/>
      <c r="G7" s="31"/>
      <c r="H7" s="31"/>
      <c r="I7" s="36"/>
    </row>
    <row r="8" spans="1:9" x14ac:dyDescent="0.25">
      <c r="A8" s="35"/>
      <c r="B8" s="188" t="s">
        <v>143</v>
      </c>
      <c r="C8" s="189"/>
      <c r="D8" s="188" t="s">
        <v>144</v>
      </c>
      <c r="E8" s="189"/>
      <c r="F8" s="188" t="s">
        <v>145</v>
      </c>
      <c r="G8" s="189"/>
      <c r="H8" s="31"/>
      <c r="I8" s="36"/>
    </row>
    <row r="9" spans="1:9" x14ac:dyDescent="0.25">
      <c r="A9" s="35"/>
      <c r="B9" s="190">
        <v>0.995</v>
      </c>
      <c r="C9" s="191"/>
      <c r="D9" s="192">
        <v>30000</v>
      </c>
      <c r="E9" s="193"/>
      <c r="F9" s="192">
        <v>12000</v>
      </c>
      <c r="G9" s="193"/>
      <c r="H9" s="31"/>
      <c r="I9" s="36"/>
    </row>
    <row r="10" spans="1:9" x14ac:dyDescent="0.25">
      <c r="A10" s="35"/>
      <c r="B10" s="190">
        <v>0.996</v>
      </c>
      <c r="C10" s="191"/>
      <c r="D10" s="192">
        <v>75000</v>
      </c>
      <c r="E10" s="193"/>
      <c r="F10" s="192">
        <v>25000</v>
      </c>
      <c r="G10" s="193"/>
      <c r="H10" s="31"/>
      <c r="I10" s="36"/>
    </row>
    <row r="11" spans="1:9" x14ac:dyDescent="0.25">
      <c r="A11" s="35"/>
      <c r="B11" s="190">
        <v>0.998</v>
      </c>
      <c r="C11" s="191"/>
      <c r="D11" s="192">
        <v>350000</v>
      </c>
      <c r="E11" s="193"/>
      <c r="F11" s="192">
        <v>100000</v>
      </c>
      <c r="G11" s="193"/>
      <c r="H11" s="31"/>
      <c r="I11" s="36"/>
    </row>
    <row r="12" spans="1:9" x14ac:dyDescent="0.25">
      <c r="A12" s="35"/>
      <c r="B12" s="190">
        <v>0.999</v>
      </c>
      <c r="C12" s="191"/>
      <c r="D12" s="192">
        <v>600000</v>
      </c>
      <c r="E12" s="193"/>
      <c r="F12" s="192">
        <v>200000</v>
      </c>
      <c r="G12" s="193"/>
      <c r="H12" s="31"/>
      <c r="I12" s="36"/>
    </row>
    <row r="13" spans="1:9" x14ac:dyDescent="0.25">
      <c r="A13" s="35"/>
      <c r="B13" s="65"/>
      <c r="C13" s="65"/>
      <c r="D13" s="65"/>
      <c r="E13" s="65"/>
      <c r="F13" s="31"/>
      <c r="G13" s="31"/>
      <c r="H13" s="31"/>
      <c r="I13" s="36"/>
    </row>
    <row r="14" spans="1:9" x14ac:dyDescent="0.25">
      <c r="A14" s="35"/>
      <c r="B14" s="95" t="s">
        <v>146</v>
      </c>
      <c r="C14" s="96"/>
      <c r="D14" s="65"/>
      <c r="E14" s="65"/>
      <c r="F14" s="31"/>
      <c r="G14" s="31"/>
      <c r="H14" s="31"/>
      <c r="I14" s="36"/>
    </row>
    <row r="15" spans="1:9" x14ac:dyDescent="0.25">
      <c r="A15" s="35"/>
      <c r="B15" s="97"/>
      <c r="C15" s="65"/>
      <c r="D15" s="65"/>
      <c r="E15" s="65"/>
      <c r="F15" s="31"/>
      <c r="G15" s="31"/>
      <c r="H15" s="31"/>
      <c r="I15" s="36"/>
    </row>
    <row r="16" spans="1:9" x14ac:dyDescent="0.25">
      <c r="A16" s="35"/>
      <c r="B16" s="185" t="s">
        <v>147</v>
      </c>
      <c r="C16" s="185"/>
      <c r="D16" s="185" t="s">
        <v>148</v>
      </c>
      <c r="E16" s="185"/>
      <c r="F16" s="31"/>
      <c r="G16" s="31"/>
      <c r="H16" s="31"/>
      <c r="I16" s="36"/>
    </row>
    <row r="17" spans="1:9" x14ac:dyDescent="0.25">
      <c r="A17" s="35"/>
      <c r="B17" s="187" t="s">
        <v>149</v>
      </c>
      <c r="C17" s="187"/>
      <c r="D17" s="186">
        <v>0.5</v>
      </c>
      <c r="E17" s="186"/>
      <c r="F17" s="31"/>
      <c r="G17" s="31"/>
      <c r="H17" s="31"/>
      <c r="I17" s="36"/>
    </row>
    <row r="18" spans="1:9" x14ac:dyDescent="0.25">
      <c r="A18" s="35"/>
      <c r="B18" s="187" t="s">
        <v>150</v>
      </c>
      <c r="C18" s="187"/>
      <c r="D18" s="186">
        <v>1</v>
      </c>
      <c r="E18" s="186"/>
      <c r="F18" s="31"/>
      <c r="G18" s="31"/>
      <c r="H18" s="31"/>
      <c r="I18" s="36"/>
    </row>
    <row r="19" spans="1:9" x14ac:dyDescent="0.25">
      <c r="A19" s="35"/>
      <c r="B19" s="31"/>
      <c r="C19" s="31"/>
      <c r="D19" s="31"/>
      <c r="E19" s="31"/>
      <c r="F19" s="31"/>
      <c r="G19" s="31"/>
      <c r="H19" s="31"/>
      <c r="I19" s="36"/>
    </row>
    <row r="20" spans="1:9" x14ac:dyDescent="0.25">
      <c r="A20" s="35"/>
      <c r="B20" s="31" t="s">
        <v>247</v>
      </c>
      <c r="C20" s="31"/>
      <c r="D20" s="31"/>
      <c r="E20" s="31"/>
      <c r="F20" s="31"/>
      <c r="G20" s="31"/>
      <c r="H20" s="31"/>
      <c r="I20" s="36"/>
    </row>
    <row r="21" spans="1:9" x14ac:dyDescent="0.25">
      <c r="A21" s="35"/>
      <c r="B21" s="31"/>
      <c r="C21" s="31"/>
      <c r="D21" s="31"/>
      <c r="E21" s="31"/>
      <c r="F21" s="31"/>
      <c r="G21" s="31"/>
      <c r="H21" s="31"/>
      <c r="I21" s="36"/>
    </row>
    <row r="22" spans="1:9" x14ac:dyDescent="0.25">
      <c r="A22" s="35"/>
      <c r="B22" s="31" t="s">
        <v>248</v>
      </c>
      <c r="C22" s="31"/>
      <c r="D22" s="31"/>
      <c r="E22" s="31"/>
      <c r="F22" s="31"/>
      <c r="G22" s="31"/>
      <c r="H22" s="31"/>
      <c r="I22" s="36"/>
    </row>
    <row r="23" spans="1:9" x14ac:dyDescent="0.25">
      <c r="A23" s="35"/>
      <c r="B23" s="32" t="s">
        <v>249</v>
      </c>
      <c r="C23" s="31"/>
      <c r="D23" s="31"/>
      <c r="E23" s="31"/>
      <c r="F23" s="31"/>
      <c r="G23" s="31"/>
      <c r="H23" s="31"/>
      <c r="I23" s="36"/>
    </row>
    <row r="24" spans="1:9" x14ac:dyDescent="0.25">
      <c r="A24" s="35"/>
      <c r="B24" s="31" t="s">
        <v>250</v>
      </c>
      <c r="C24" s="31"/>
      <c r="D24" s="31"/>
      <c r="E24" s="31"/>
      <c r="F24" s="31"/>
      <c r="G24" s="31"/>
      <c r="H24" s="31"/>
      <c r="I24" s="36"/>
    </row>
    <row r="25" spans="1:9" x14ac:dyDescent="0.25">
      <c r="A25" s="35"/>
      <c r="B25" s="31" t="s">
        <v>251</v>
      </c>
      <c r="C25" s="31"/>
      <c r="D25" s="31"/>
      <c r="E25" s="31"/>
      <c r="F25" s="31"/>
      <c r="G25" s="31"/>
      <c r="H25" s="31"/>
      <c r="I25" s="36"/>
    </row>
    <row r="26" spans="1:9" x14ac:dyDescent="0.25">
      <c r="A26" s="35"/>
      <c r="B26" s="31" t="s">
        <v>252</v>
      </c>
      <c r="C26" s="31"/>
      <c r="D26" s="31"/>
      <c r="E26" s="31"/>
      <c r="F26" s="31"/>
      <c r="G26" s="31"/>
      <c r="H26" s="31"/>
      <c r="I26" s="36"/>
    </row>
    <row r="27" spans="1:9" x14ac:dyDescent="0.25">
      <c r="A27" s="35"/>
      <c r="B27" s="31" t="s">
        <v>253</v>
      </c>
      <c r="C27" s="31"/>
      <c r="D27" s="31"/>
      <c r="E27" s="31"/>
      <c r="F27" s="31"/>
      <c r="G27" s="31"/>
      <c r="H27" s="31"/>
      <c r="I27" s="36"/>
    </row>
    <row r="28" spans="1:9" x14ac:dyDescent="0.25">
      <c r="A28" s="35"/>
      <c r="B28" s="31"/>
      <c r="C28" s="31"/>
      <c r="D28" s="31"/>
      <c r="E28" s="31"/>
      <c r="F28" s="31"/>
      <c r="G28" s="31"/>
      <c r="H28" s="31"/>
      <c r="I28" s="36"/>
    </row>
    <row r="29" spans="1:9" x14ac:dyDescent="0.25">
      <c r="A29" s="40" t="s">
        <v>2</v>
      </c>
      <c r="B29" s="31" t="s">
        <v>254</v>
      </c>
      <c r="C29" s="31"/>
      <c r="D29" s="31"/>
      <c r="E29" s="31"/>
      <c r="F29" s="31"/>
      <c r="G29" s="31"/>
      <c r="H29" s="31"/>
      <c r="I29" s="36"/>
    </row>
    <row r="30" spans="1:9" ht="15.75" thickBot="1" x14ac:dyDescent="0.3">
      <c r="A30" s="9">
        <f>INDEX('Point Grid'!$C$8:$I$38,MATCH($A$1,'Point Grid'!$A$8:$A$38,0),MATCH(A29,'Point Grid'!$C$7:$I$7,0))</f>
        <v>2.5</v>
      </c>
      <c r="B30" s="31"/>
      <c r="C30" s="31"/>
      <c r="D30" s="31"/>
      <c r="E30" s="31"/>
      <c r="F30" s="31"/>
      <c r="G30" s="31"/>
      <c r="H30" s="31"/>
      <c r="I30" s="36"/>
    </row>
    <row r="31" spans="1:9" ht="15.75" thickBot="1" x14ac:dyDescent="0.3">
      <c r="A31" s="5"/>
      <c r="B31" s="31"/>
      <c r="C31" s="31"/>
      <c r="D31" s="31"/>
      <c r="E31" s="31"/>
      <c r="F31" s="31"/>
      <c r="G31" s="31"/>
      <c r="H31" s="31"/>
      <c r="I31" s="36"/>
    </row>
    <row r="32" spans="1:9" x14ac:dyDescent="0.25">
      <c r="A32" s="40"/>
      <c r="B32" s="31"/>
      <c r="C32" s="31"/>
      <c r="D32" s="31"/>
      <c r="E32" s="31"/>
      <c r="F32" s="31"/>
      <c r="G32" s="31"/>
      <c r="H32" s="31"/>
      <c r="I32" s="36"/>
    </row>
    <row r="33" spans="1:9" x14ac:dyDescent="0.25">
      <c r="A33" s="40" t="s">
        <v>3</v>
      </c>
      <c r="B33" s="31" t="s">
        <v>255</v>
      </c>
      <c r="C33" s="31"/>
      <c r="D33" s="31"/>
      <c r="E33" s="31"/>
      <c r="F33" s="31"/>
      <c r="G33" s="31"/>
      <c r="H33" s="31"/>
      <c r="I33" s="36"/>
    </row>
    <row r="34" spans="1:9" ht="15.75" thickBot="1" x14ac:dyDescent="0.3">
      <c r="A34" s="9">
        <f>INDEX('Point Grid'!$C$8:$I$38,MATCH($A$1,'Point Grid'!$A$8:$A$38,0),MATCH(A33,'Point Grid'!$C$7:$I$7,0))</f>
        <v>0.5</v>
      </c>
      <c r="B34" s="43" t="s">
        <v>256</v>
      </c>
      <c r="C34" s="31"/>
      <c r="D34" s="31"/>
      <c r="E34" s="31"/>
      <c r="F34" s="31"/>
      <c r="G34" s="31"/>
      <c r="H34" s="31"/>
      <c r="I34" s="36"/>
    </row>
    <row r="35" spans="1:9" ht="15.75" thickBot="1" x14ac:dyDescent="0.3">
      <c r="A35" s="5"/>
      <c r="B35" s="35"/>
      <c r="C35" s="31"/>
      <c r="D35" s="31"/>
      <c r="E35" s="31"/>
      <c r="F35" s="31"/>
      <c r="G35" s="31"/>
      <c r="H35" s="31"/>
      <c r="I35" s="36"/>
    </row>
    <row r="36" spans="1:9" ht="15.75" thickBot="1" x14ac:dyDescent="0.3">
      <c r="A36" s="98"/>
      <c r="B36" s="38"/>
      <c r="C36" s="38"/>
      <c r="D36" s="38"/>
      <c r="E36" s="38"/>
      <c r="F36" s="38"/>
      <c r="G36" s="38"/>
      <c r="H36" s="38"/>
      <c r="I36" s="39"/>
    </row>
  </sheetData>
  <mergeCells count="22">
    <mergeCell ref="H1:I1"/>
    <mergeCell ref="F8:G8"/>
    <mergeCell ref="F9:G9"/>
    <mergeCell ref="F10:G10"/>
    <mergeCell ref="F11:G11"/>
    <mergeCell ref="F12:G12"/>
    <mergeCell ref="D8:E8"/>
    <mergeCell ref="D9:E9"/>
    <mergeCell ref="D10:E10"/>
    <mergeCell ref="D11:E11"/>
    <mergeCell ref="D12:E12"/>
    <mergeCell ref="B8:C8"/>
    <mergeCell ref="B9:C9"/>
    <mergeCell ref="B10:C10"/>
    <mergeCell ref="B11:C11"/>
    <mergeCell ref="B12:C12"/>
    <mergeCell ref="D16:E16"/>
    <mergeCell ref="D17:E17"/>
    <mergeCell ref="D18:E18"/>
    <mergeCell ref="B17:C17"/>
    <mergeCell ref="B18:C18"/>
    <mergeCell ref="B16:C16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43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10" width="9.42578125" style="34" customWidth="1"/>
    <col min="11" max="11" width="10.7109375" style="34" customWidth="1"/>
    <col min="12" max="16384" width="9.140625" style="34"/>
  </cols>
  <sheetData>
    <row r="1" spans="1:10" x14ac:dyDescent="0.25">
      <c r="A1" s="7">
        <v>18</v>
      </c>
      <c r="B1" s="49" t="s">
        <v>12</v>
      </c>
      <c r="C1" s="33"/>
      <c r="D1" s="33"/>
      <c r="E1" s="33"/>
      <c r="F1" s="33"/>
      <c r="G1" s="33"/>
      <c r="H1" s="43"/>
      <c r="I1" s="43"/>
      <c r="J1" s="110" t="s">
        <v>30</v>
      </c>
    </row>
    <row r="2" spans="1:10" x14ac:dyDescent="0.25">
      <c r="A2" s="35"/>
      <c r="B2" s="31"/>
      <c r="C2" s="31"/>
      <c r="D2" s="31"/>
      <c r="E2" s="31"/>
      <c r="F2" s="31"/>
      <c r="G2" s="31"/>
      <c r="H2" s="31"/>
      <c r="I2" s="31"/>
      <c r="J2" s="36"/>
    </row>
    <row r="3" spans="1:10" x14ac:dyDescent="0.25">
      <c r="A3" s="8" t="s">
        <v>13</v>
      </c>
      <c r="B3" s="31" t="s">
        <v>187</v>
      </c>
      <c r="C3" s="31"/>
      <c r="D3" s="31"/>
      <c r="E3" s="31"/>
      <c r="F3" s="31"/>
      <c r="G3" s="31"/>
      <c r="H3" s="31"/>
      <c r="I3" s="31"/>
      <c r="J3" s="36"/>
    </row>
    <row r="4" spans="1:10" ht="15.75" thickBot="1" x14ac:dyDescent="0.3">
      <c r="A4" s="9">
        <f>INDEX('Point Grid'!B:B,MATCH($A$1,'Point Grid'!A:A,0))</f>
        <v>2.25</v>
      </c>
      <c r="B4" s="31" t="s">
        <v>257</v>
      </c>
      <c r="C4" s="31"/>
      <c r="D4" s="31"/>
      <c r="E4" s="31"/>
      <c r="F4" s="31"/>
      <c r="G4" s="31"/>
      <c r="H4" s="31"/>
      <c r="I4" s="31"/>
      <c r="J4" s="36"/>
    </row>
    <row r="5" spans="1:10" ht="15.75" thickBot="1" x14ac:dyDescent="0.3">
      <c r="A5" s="5"/>
      <c r="B5" s="31"/>
      <c r="C5" s="31"/>
      <c r="D5" s="31"/>
      <c r="E5" s="31"/>
      <c r="F5" s="31"/>
      <c r="G5" s="31"/>
      <c r="H5" s="31"/>
      <c r="I5" s="31"/>
      <c r="J5" s="36"/>
    </row>
    <row r="6" spans="1:10" x14ac:dyDescent="0.25">
      <c r="A6" s="35"/>
      <c r="B6" s="66" t="s">
        <v>108</v>
      </c>
      <c r="C6" s="67"/>
      <c r="D6" s="67"/>
      <c r="E6" s="67"/>
      <c r="F6" s="67"/>
      <c r="G6" s="92"/>
      <c r="H6" s="69">
        <v>2018</v>
      </c>
      <c r="I6" s="69">
        <v>2017</v>
      </c>
      <c r="J6" s="111"/>
    </row>
    <row r="7" spans="1:10" x14ac:dyDescent="0.25">
      <c r="A7" s="35"/>
      <c r="B7" s="66" t="s">
        <v>109</v>
      </c>
      <c r="C7" s="67"/>
      <c r="D7" s="67"/>
      <c r="E7" s="67"/>
      <c r="F7" s="67"/>
      <c r="G7" s="92"/>
      <c r="H7" s="69"/>
      <c r="I7" s="69"/>
      <c r="J7" s="111"/>
    </row>
    <row r="8" spans="1:10" x14ac:dyDescent="0.25">
      <c r="A8" s="35"/>
      <c r="B8" s="99" t="s">
        <v>110</v>
      </c>
      <c r="C8" s="67"/>
      <c r="D8" s="67"/>
      <c r="E8" s="67"/>
      <c r="F8" s="67"/>
      <c r="G8" s="92"/>
      <c r="H8" s="68">
        <v>6000</v>
      </c>
      <c r="I8" s="68">
        <v>5800</v>
      </c>
      <c r="J8" s="112"/>
    </row>
    <row r="9" spans="1:10" x14ac:dyDescent="0.25">
      <c r="A9" s="35"/>
      <c r="B9" s="99" t="s">
        <v>111</v>
      </c>
      <c r="C9" s="67"/>
      <c r="D9" s="67"/>
      <c r="E9" s="67"/>
      <c r="F9" s="67"/>
      <c r="G9" s="92"/>
      <c r="H9" s="68">
        <v>16500</v>
      </c>
      <c r="I9" s="68">
        <v>16000</v>
      </c>
      <c r="J9" s="112"/>
    </row>
    <row r="10" spans="1:10" x14ac:dyDescent="0.25">
      <c r="A10" s="35"/>
      <c r="B10" s="66" t="s">
        <v>112</v>
      </c>
      <c r="C10" s="67"/>
      <c r="D10" s="67"/>
      <c r="E10" s="67"/>
      <c r="F10" s="67"/>
      <c r="G10" s="92"/>
      <c r="H10" s="68">
        <v>9000</v>
      </c>
      <c r="I10" s="68">
        <v>8700</v>
      </c>
      <c r="J10" s="112"/>
    </row>
    <row r="11" spans="1:10" x14ac:dyDescent="0.25">
      <c r="A11" s="35"/>
      <c r="B11" s="103" t="s">
        <v>258</v>
      </c>
      <c r="C11" s="104"/>
      <c r="D11" s="104"/>
      <c r="E11" s="104"/>
      <c r="F11" s="104"/>
      <c r="G11" s="104"/>
      <c r="H11" s="105"/>
      <c r="I11" s="105"/>
      <c r="J11" s="112"/>
    </row>
    <row r="12" spans="1:10" x14ac:dyDescent="0.25">
      <c r="A12" s="35"/>
      <c r="B12" s="107" t="s">
        <v>259</v>
      </c>
      <c r="C12" s="106"/>
      <c r="D12" s="106"/>
      <c r="E12" s="106"/>
      <c r="F12" s="106"/>
      <c r="G12" s="106"/>
      <c r="H12" s="108">
        <v>40000</v>
      </c>
      <c r="I12" s="108">
        <v>35000</v>
      </c>
      <c r="J12" s="112"/>
    </row>
    <row r="13" spans="1:10" x14ac:dyDescent="0.25">
      <c r="A13" s="35"/>
      <c r="B13" s="63"/>
      <c r="C13" s="63"/>
      <c r="D13" s="63"/>
      <c r="E13" s="63"/>
      <c r="F13" s="63"/>
      <c r="G13" s="63"/>
      <c r="H13" s="100"/>
      <c r="I13" s="100"/>
      <c r="J13" s="112"/>
    </row>
    <row r="14" spans="1:10" x14ac:dyDescent="0.25">
      <c r="A14" s="35"/>
      <c r="B14" s="66" t="s">
        <v>113</v>
      </c>
      <c r="C14" s="67"/>
      <c r="D14" s="67"/>
      <c r="E14" s="67"/>
      <c r="F14" s="67"/>
      <c r="G14" s="92"/>
      <c r="H14" s="69">
        <f>H6</f>
        <v>2018</v>
      </c>
      <c r="I14" s="69">
        <f>I6</f>
        <v>2017</v>
      </c>
      <c r="J14" s="111"/>
    </row>
    <row r="15" spans="1:10" x14ac:dyDescent="0.25">
      <c r="A15" s="35"/>
      <c r="B15" s="66" t="s">
        <v>110</v>
      </c>
      <c r="C15" s="67"/>
      <c r="D15" s="67"/>
      <c r="E15" s="67"/>
      <c r="F15" s="67"/>
      <c r="G15" s="92"/>
      <c r="H15" s="68">
        <v>60000</v>
      </c>
      <c r="I15" s="68">
        <v>58000</v>
      </c>
      <c r="J15" s="112"/>
    </row>
    <row r="16" spans="1:10" x14ac:dyDescent="0.25">
      <c r="A16" s="35"/>
      <c r="B16" s="66" t="s">
        <v>111</v>
      </c>
      <c r="C16" s="67"/>
      <c r="D16" s="67"/>
      <c r="E16" s="67"/>
      <c r="F16" s="67"/>
      <c r="G16" s="92"/>
      <c r="H16" s="68">
        <v>184500</v>
      </c>
      <c r="I16" s="68">
        <v>179000</v>
      </c>
      <c r="J16" s="112"/>
    </row>
    <row r="17" spans="1:10" x14ac:dyDescent="0.25">
      <c r="A17" s="35"/>
      <c r="B17" s="66" t="s">
        <v>114</v>
      </c>
      <c r="C17" s="67"/>
      <c r="D17" s="67"/>
      <c r="E17" s="67"/>
      <c r="F17" s="67"/>
      <c r="G17" s="92"/>
      <c r="H17" s="68">
        <v>1250</v>
      </c>
      <c r="I17" s="68">
        <v>1100</v>
      </c>
      <c r="J17" s="112"/>
    </row>
    <row r="18" spans="1:10" x14ac:dyDescent="0.25">
      <c r="A18" s="35"/>
      <c r="B18" s="66" t="s">
        <v>115</v>
      </c>
      <c r="C18" s="67"/>
      <c r="D18" s="67"/>
      <c r="E18" s="67"/>
      <c r="F18" s="67"/>
      <c r="G18" s="92"/>
      <c r="H18" s="68">
        <v>0</v>
      </c>
      <c r="I18" s="68">
        <v>0</v>
      </c>
      <c r="J18" s="112"/>
    </row>
    <row r="19" spans="1:10" x14ac:dyDescent="0.25">
      <c r="A19" s="35"/>
      <c r="B19" s="63"/>
      <c r="C19" s="63"/>
      <c r="D19" s="63"/>
      <c r="E19" s="63"/>
      <c r="F19" s="63"/>
      <c r="G19" s="63"/>
      <c r="H19" s="100"/>
      <c r="I19" s="100"/>
      <c r="J19" s="112"/>
    </row>
    <row r="20" spans="1:10" x14ac:dyDescent="0.25">
      <c r="A20" s="35"/>
      <c r="B20" s="63" t="s">
        <v>116</v>
      </c>
      <c r="C20" s="63"/>
      <c r="D20" s="63"/>
      <c r="E20" s="63"/>
      <c r="F20" s="63"/>
      <c r="G20" s="63"/>
      <c r="H20" s="100"/>
      <c r="I20" s="100"/>
      <c r="J20" s="112"/>
    </row>
    <row r="21" spans="1:10" x14ac:dyDescent="0.25">
      <c r="A21" s="35"/>
      <c r="B21" s="63"/>
      <c r="C21" s="63"/>
      <c r="D21" s="63"/>
      <c r="E21" s="63"/>
      <c r="F21" s="63"/>
      <c r="G21" s="63"/>
      <c r="H21" s="100"/>
      <c r="I21" s="100"/>
      <c r="J21" s="112"/>
    </row>
    <row r="22" spans="1:10" x14ac:dyDescent="0.25">
      <c r="A22" s="35"/>
      <c r="B22" s="194" t="s">
        <v>117</v>
      </c>
      <c r="C22" s="195"/>
      <c r="D22" s="194">
        <v>12</v>
      </c>
      <c r="E22" s="195"/>
      <c r="F22" s="194">
        <v>24</v>
      </c>
      <c r="G22" s="195">
        <v>24</v>
      </c>
      <c r="H22" s="194">
        <v>36</v>
      </c>
      <c r="I22" s="195">
        <v>36</v>
      </c>
      <c r="J22" s="112"/>
    </row>
    <row r="23" spans="1:10" x14ac:dyDescent="0.25">
      <c r="A23" s="35"/>
      <c r="B23" s="196">
        <v>2016</v>
      </c>
      <c r="C23" s="197"/>
      <c r="D23" s="194">
        <v>24000</v>
      </c>
      <c r="E23" s="195"/>
      <c r="F23" s="194">
        <v>58000</v>
      </c>
      <c r="G23" s="195">
        <v>58000</v>
      </c>
      <c r="H23" s="194">
        <v>75000</v>
      </c>
      <c r="I23" s="195">
        <v>75000</v>
      </c>
      <c r="J23" s="112"/>
    </row>
    <row r="24" spans="1:10" x14ac:dyDescent="0.25">
      <c r="A24" s="35"/>
      <c r="B24" s="196">
        <v>2017</v>
      </c>
      <c r="C24" s="197"/>
      <c r="D24" s="194">
        <v>26000</v>
      </c>
      <c r="E24" s="195"/>
      <c r="F24" s="194">
        <v>65000</v>
      </c>
      <c r="G24" s="195">
        <v>65000</v>
      </c>
      <c r="H24" s="194"/>
      <c r="I24" s="195"/>
      <c r="J24" s="112"/>
    </row>
    <row r="25" spans="1:10" x14ac:dyDescent="0.25">
      <c r="A25" s="35"/>
      <c r="B25" s="196">
        <v>2018</v>
      </c>
      <c r="C25" s="197"/>
      <c r="D25" s="194">
        <v>30000</v>
      </c>
      <c r="E25" s="195"/>
      <c r="F25" s="194"/>
      <c r="G25" s="195"/>
      <c r="H25" s="194"/>
      <c r="I25" s="195"/>
      <c r="J25" s="112"/>
    </row>
    <row r="26" spans="1:10" x14ac:dyDescent="0.25">
      <c r="A26" s="35"/>
      <c r="B26" s="109"/>
      <c r="C26" s="109"/>
      <c r="D26" s="63"/>
      <c r="E26" s="100"/>
      <c r="F26" s="100"/>
      <c r="G26" s="100"/>
      <c r="H26" s="100"/>
      <c r="I26" s="100"/>
      <c r="J26" s="112"/>
    </row>
    <row r="27" spans="1:10" x14ac:dyDescent="0.25">
      <c r="A27" s="35"/>
      <c r="B27" s="109" t="s">
        <v>118</v>
      </c>
      <c r="C27" s="109"/>
      <c r="D27" s="63"/>
      <c r="E27" s="100"/>
      <c r="F27" s="100"/>
      <c r="G27" s="100"/>
      <c r="H27" s="100"/>
      <c r="I27" s="100"/>
      <c r="J27" s="112"/>
    </row>
    <row r="28" spans="1:10" x14ac:dyDescent="0.25">
      <c r="A28" s="35"/>
      <c r="B28" s="109"/>
      <c r="C28" s="109"/>
      <c r="D28" s="63"/>
      <c r="E28" s="100"/>
      <c r="F28" s="100"/>
      <c r="G28" s="100"/>
      <c r="H28" s="100"/>
      <c r="I28" s="100"/>
      <c r="J28" s="112"/>
    </row>
    <row r="29" spans="1:10" x14ac:dyDescent="0.25">
      <c r="A29" s="48"/>
      <c r="B29" s="196" t="s">
        <v>117</v>
      </c>
      <c r="C29" s="197"/>
      <c r="D29" s="194">
        <f>D22</f>
        <v>12</v>
      </c>
      <c r="E29" s="195">
        <f>D22</f>
        <v>12</v>
      </c>
      <c r="F29" s="194">
        <f>F22</f>
        <v>24</v>
      </c>
      <c r="G29" s="195">
        <f>G22</f>
        <v>24</v>
      </c>
      <c r="H29" s="194">
        <f>H22</f>
        <v>36</v>
      </c>
      <c r="I29" s="195">
        <f>I22</f>
        <v>36</v>
      </c>
      <c r="J29" s="113"/>
    </row>
    <row r="30" spans="1:10" x14ac:dyDescent="0.25">
      <c r="A30" s="43"/>
      <c r="B30" s="196">
        <f t="shared" ref="B30:B32" si="0">B23</f>
        <v>2016</v>
      </c>
      <c r="C30" s="197"/>
      <c r="D30" s="194">
        <v>172000</v>
      </c>
      <c r="E30" s="195">
        <v>172000</v>
      </c>
      <c r="F30" s="194">
        <v>170000</v>
      </c>
      <c r="G30" s="195">
        <v>170000</v>
      </c>
      <c r="H30" s="194">
        <v>175000</v>
      </c>
      <c r="I30" s="195">
        <v>175000</v>
      </c>
      <c r="J30" s="113"/>
    </row>
    <row r="31" spans="1:10" x14ac:dyDescent="0.25">
      <c r="A31" s="43"/>
      <c r="B31" s="196">
        <f t="shared" si="0"/>
        <v>2017</v>
      </c>
      <c r="C31" s="197"/>
      <c r="D31" s="194">
        <v>189000</v>
      </c>
      <c r="E31" s="195">
        <v>189000</v>
      </c>
      <c r="F31" s="194">
        <v>195000</v>
      </c>
      <c r="G31" s="195">
        <v>195000</v>
      </c>
      <c r="H31" s="194"/>
      <c r="I31" s="195"/>
      <c r="J31" s="113"/>
    </row>
    <row r="32" spans="1:10" x14ac:dyDescent="0.25">
      <c r="A32" s="43"/>
      <c r="B32" s="196">
        <f t="shared" si="0"/>
        <v>2018</v>
      </c>
      <c r="C32" s="197"/>
      <c r="D32" s="194">
        <v>198000</v>
      </c>
      <c r="E32" s="195">
        <v>198000</v>
      </c>
      <c r="F32" s="194"/>
      <c r="G32" s="195"/>
      <c r="H32" s="194"/>
      <c r="I32" s="195"/>
      <c r="J32" s="113"/>
    </row>
    <row r="33" spans="1:10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114"/>
    </row>
    <row r="34" spans="1:10" x14ac:dyDescent="0.25">
      <c r="A34" s="43"/>
      <c r="B34" s="43" t="s">
        <v>264</v>
      </c>
      <c r="C34" s="43"/>
      <c r="D34" s="43"/>
      <c r="E34" s="43"/>
      <c r="F34" s="43"/>
      <c r="G34" s="43"/>
      <c r="H34" s="43"/>
      <c r="I34" s="43"/>
      <c r="J34" s="114"/>
    </row>
    <row r="35" spans="1:10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114"/>
    </row>
    <row r="36" spans="1:10" x14ac:dyDescent="0.25">
      <c r="A36" s="43"/>
      <c r="B36" s="43" t="s">
        <v>260</v>
      </c>
      <c r="C36" s="43"/>
      <c r="D36" s="43"/>
      <c r="E36" s="43"/>
      <c r="F36" s="43"/>
      <c r="G36" s="43"/>
      <c r="H36" s="43"/>
      <c r="I36" s="43"/>
      <c r="J36" s="114"/>
    </row>
    <row r="37" spans="1:10" x14ac:dyDescent="0.25">
      <c r="A37" s="43"/>
      <c r="B37" s="43" t="s">
        <v>261</v>
      </c>
      <c r="C37" s="43"/>
      <c r="D37" s="43"/>
      <c r="E37" s="43"/>
      <c r="F37" s="43"/>
      <c r="G37" s="43"/>
      <c r="H37" s="43"/>
      <c r="I37" s="43"/>
      <c r="J37" s="114"/>
    </row>
    <row r="38" spans="1:10" x14ac:dyDescent="0.25">
      <c r="A38" s="43"/>
      <c r="B38" s="43" t="s">
        <v>262</v>
      </c>
      <c r="C38" s="43"/>
      <c r="D38" s="43"/>
      <c r="E38" s="43"/>
      <c r="F38" s="43"/>
      <c r="G38" s="43"/>
      <c r="H38" s="43"/>
      <c r="I38" s="43"/>
      <c r="J38" s="114"/>
    </row>
    <row r="39" spans="1:10" x14ac:dyDescent="0.25">
      <c r="A39" s="43"/>
      <c r="B39" s="43" t="s">
        <v>263</v>
      </c>
      <c r="C39" s="43"/>
      <c r="D39" s="43"/>
      <c r="E39" s="43"/>
      <c r="F39" s="43"/>
      <c r="G39" s="43"/>
      <c r="H39" s="43"/>
      <c r="I39" s="43"/>
      <c r="J39" s="114"/>
    </row>
    <row r="40" spans="1:10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114"/>
    </row>
    <row r="41" spans="1:10" x14ac:dyDescent="0.25">
      <c r="A41" s="43"/>
      <c r="B41" s="43" t="s">
        <v>265</v>
      </c>
      <c r="C41" s="43"/>
      <c r="D41" s="43"/>
      <c r="E41" s="43"/>
      <c r="F41" s="43"/>
      <c r="G41" s="43"/>
      <c r="H41" s="43"/>
      <c r="I41" s="43"/>
      <c r="J41" s="114"/>
    </row>
    <row r="42" spans="1:10" x14ac:dyDescent="0.25">
      <c r="A42" s="43"/>
      <c r="B42" s="43" t="s">
        <v>266</v>
      </c>
      <c r="C42" s="43"/>
      <c r="D42" s="43"/>
      <c r="E42" s="43"/>
      <c r="F42" s="43"/>
      <c r="G42" s="43"/>
      <c r="H42" s="43"/>
      <c r="I42" s="43"/>
      <c r="J42" s="114"/>
    </row>
    <row r="43" spans="1:10" ht="15.75" thickBot="1" x14ac:dyDescent="0.3">
      <c r="A43" s="44"/>
      <c r="B43" s="44"/>
      <c r="C43" s="44"/>
      <c r="D43" s="44"/>
      <c r="E43" s="44"/>
      <c r="F43" s="44"/>
      <c r="G43" s="44"/>
      <c r="H43" s="44"/>
      <c r="I43" s="44"/>
      <c r="J43" s="115"/>
    </row>
  </sheetData>
  <mergeCells count="32">
    <mergeCell ref="H22:I22"/>
    <mergeCell ref="H23:I23"/>
    <mergeCell ref="H24:I24"/>
    <mergeCell ref="H25:I25"/>
    <mergeCell ref="D31:E31"/>
    <mergeCell ref="D32:E32"/>
    <mergeCell ref="F29:G29"/>
    <mergeCell ref="F32:G32"/>
    <mergeCell ref="D22:E22"/>
    <mergeCell ref="D23:E23"/>
    <mergeCell ref="D24:E24"/>
    <mergeCell ref="D25:E25"/>
    <mergeCell ref="F22:G22"/>
    <mergeCell ref="F23:G23"/>
    <mergeCell ref="F24:G24"/>
    <mergeCell ref="F25:G25"/>
    <mergeCell ref="H32:I32"/>
    <mergeCell ref="B22:C22"/>
    <mergeCell ref="B23:C23"/>
    <mergeCell ref="B24:C24"/>
    <mergeCell ref="B25:C25"/>
    <mergeCell ref="B29:C29"/>
    <mergeCell ref="B30:C30"/>
    <mergeCell ref="B31:C31"/>
    <mergeCell ref="B32:C32"/>
    <mergeCell ref="H29:I29"/>
    <mergeCell ref="F30:G30"/>
    <mergeCell ref="H30:I30"/>
    <mergeCell ref="F31:G31"/>
    <mergeCell ref="H31:I31"/>
    <mergeCell ref="D29:E29"/>
    <mergeCell ref="D30:E30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55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5" width="9.42578125" style="34" customWidth="1"/>
    <col min="6" max="8" width="11.42578125" style="34" customWidth="1"/>
    <col min="9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19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187</v>
      </c>
      <c r="C3" s="31"/>
      <c r="D3" s="31"/>
      <c r="E3" s="31"/>
      <c r="F3" s="31"/>
      <c r="G3" s="31"/>
      <c r="H3" s="31"/>
      <c r="I3" s="36"/>
    </row>
    <row r="4" spans="1:9" ht="15.75" thickBot="1" x14ac:dyDescent="0.3">
      <c r="A4" s="9">
        <f>INDEX('Point Grid'!B:B,MATCH($A$1,'Point Grid'!A:A,0))</f>
        <v>5.25</v>
      </c>
      <c r="B4" s="31" t="s">
        <v>220</v>
      </c>
      <c r="C4" s="31"/>
      <c r="D4" s="31"/>
      <c r="E4" s="31"/>
      <c r="F4" s="31"/>
      <c r="G4" s="31"/>
      <c r="H4" s="31"/>
      <c r="I4" s="36"/>
    </row>
    <row r="5" spans="1:9" ht="15.75" thickBot="1" x14ac:dyDescent="0.3">
      <c r="A5" s="5"/>
      <c r="B5" s="31" t="s">
        <v>221</v>
      </c>
      <c r="C5" s="31"/>
      <c r="D5" s="31"/>
      <c r="E5" s="31"/>
      <c r="F5" s="31"/>
      <c r="G5" s="31"/>
      <c r="H5" s="31"/>
      <c r="I5" s="36"/>
    </row>
    <row r="6" spans="1:9" x14ac:dyDescent="0.25">
      <c r="A6" s="35"/>
      <c r="B6" s="31"/>
      <c r="C6" s="31"/>
      <c r="D6" s="31"/>
      <c r="E6" s="31"/>
      <c r="F6" s="31"/>
      <c r="G6" s="31"/>
      <c r="H6" s="31"/>
      <c r="I6" s="36"/>
    </row>
    <row r="7" spans="1:9" x14ac:dyDescent="0.25">
      <c r="A7" s="35"/>
      <c r="B7" s="31" t="s">
        <v>267</v>
      </c>
      <c r="C7" s="31"/>
      <c r="D7" s="31"/>
      <c r="E7" s="31"/>
      <c r="F7" s="31"/>
      <c r="G7" s="31"/>
      <c r="H7" s="31"/>
      <c r="I7" s="36"/>
    </row>
    <row r="8" spans="1:9" x14ac:dyDescent="0.25">
      <c r="A8" s="35"/>
      <c r="B8" s="31"/>
      <c r="C8" s="31"/>
      <c r="D8" s="31"/>
      <c r="E8" s="31"/>
      <c r="F8" s="31"/>
      <c r="G8" s="31"/>
      <c r="H8" s="43"/>
      <c r="I8" s="36"/>
    </row>
    <row r="9" spans="1:9" x14ac:dyDescent="0.25">
      <c r="A9" s="35"/>
      <c r="B9" s="87" t="s">
        <v>268</v>
      </c>
      <c r="C9" s="88"/>
      <c r="D9" s="88"/>
      <c r="E9" s="88"/>
      <c r="F9" s="88"/>
      <c r="G9" s="88"/>
      <c r="H9" s="129">
        <v>15500</v>
      </c>
      <c r="I9" s="36"/>
    </row>
    <row r="10" spans="1:9" x14ac:dyDescent="0.25">
      <c r="A10" s="35"/>
      <c r="B10" s="87" t="s">
        <v>269</v>
      </c>
      <c r="C10" s="88"/>
      <c r="D10" s="88"/>
      <c r="E10" s="88"/>
      <c r="F10" s="88"/>
      <c r="G10" s="88"/>
      <c r="H10" s="129">
        <v>18100</v>
      </c>
      <c r="I10" s="36"/>
    </row>
    <row r="11" spans="1:9" x14ac:dyDescent="0.25">
      <c r="A11" s="35"/>
      <c r="B11" s="87" t="s">
        <v>270</v>
      </c>
      <c r="C11" s="88"/>
      <c r="D11" s="88"/>
      <c r="E11" s="88"/>
      <c r="F11" s="88"/>
      <c r="G11" s="88"/>
      <c r="H11" s="129">
        <v>2200</v>
      </c>
      <c r="I11" s="36"/>
    </row>
    <row r="12" spans="1:9" x14ac:dyDescent="0.25">
      <c r="A12" s="35"/>
      <c r="B12" s="87" t="s">
        <v>271</v>
      </c>
      <c r="C12" s="88"/>
      <c r="D12" s="88"/>
      <c r="E12" s="88"/>
      <c r="F12" s="88"/>
      <c r="G12" s="88"/>
      <c r="H12" s="129">
        <v>2500</v>
      </c>
      <c r="I12" s="36"/>
    </row>
    <row r="13" spans="1:9" x14ac:dyDescent="0.25">
      <c r="A13" s="35"/>
      <c r="B13" s="87" t="s">
        <v>272</v>
      </c>
      <c r="C13" s="88"/>
      <c r="D13" s="88"/>
      <c r="E13" s="88"/>
      <c r="F13" s="88"/>
      <c r="G13" s="88"/>
      <c r="H13" s="129">
        <v>1000</v>
      </c>
      <c r="I13" s="36"/>
    </row>
    <row r="14" spans="1:9" x14ac:dyDescent="0.25">
      <c r="A14" s="35"/>
      <c r="B14" s="87" t="s">
        <v>273</v>
      </c>
      <c r="C14" s="88"/>
      <c r="D14" s="88"/>
      <c r="E14" s="88"/>
      <c r="F14" s="88"/>
      <c r="G14" s="88"/>
      <c r="H14" s="129">
        <v>4500</v>
      </c>
      <c r="I14" s="36"/>
    </row>
    <row r="15" spans="1:9" x14ac:dyDescent="0.25">
      <c r="A15" s="35"/>
      <c r="B15" s="87" t="s">
        <v>274</v>
      </c>
      <c r="C15" s="88"/>
      <c r="D15" s="88"/>
      <c r="E15" s="88"/>
      <c r="F15" s="88"/>
      <c r="G15" s="88"/>
      <c r="H15" s="129">
        <v>3600</v>
      </c>
      <c r="I15" s="36"/>
    </row>
    <row r="16" spans="1:9" x14ac:dyDescent="0.25">
      <c r="A16" s="35"/>
      <c r="B16" s="87" t="s">
        <v>275</v>
      </c>
      <c r="C16" s="88"/>
      <c r="D16" s="88"/>
      <c r="E16" s="88"/>
      <c r="F16" s="88"/>
      <c r="G16" s="88"/>
      <c r="H16" s="129">
        <v>7500</v>
      </c>
      <c r="I16" s="36"/>
    </row>
    <row r="17" spans="1:9" x14ac:dyDescent="0.25">
      <c r="A17" s="35"/>
      <c r="B17" s="87" t="s">
        <v>276</v>
      </c>
      <c r="C17" s="88"/>
      <c r="D17" s="88"/>
      <c r="E17" s="88"/>
      <c r="F17" s="88"/>
      <c r="G17" s="88"/>
      <c r="H17" s="129">
        <v>3000</v>
      </c>
      <c r="I17" s="36"/>
    </row>
    <row r="18" spans="1:9" x14ac:dyDescent="0.25">
      <c r="A18" s="35"/>
      <c r="B18" s="31"/>
      <c r="C18" s="31"/>
      <c r="D18" s="31"/>
      <c r="E18" s="31"/>
      <c r="F18" s="31"/>
      <c r="G18" s="31"/>
      <c r="H18" s="116"/>
      <c r="I18" s="36"/>
    </row>
    <row r="19" spans="1:9" x14ac:dyDescent="0.25">
      <c r="A19" s="35"/>
      <c r="B19" s="31" t="s">
        <v>277</v>
      </c>
      <c r="C19" s="31"/>
      <c r="D19" s="31"/>
      <c r="E19" s="31"/>
      <c r="F19" s="31"/>
      <c r="G19" s="31"/>
      <c r="H19" s="116"/>
      <c r="I19" s="36"/>
    </row>
    <row r="20" spans="1:9" x14ac:dyDescent="0.25">
      <c r="A20" s="35"/>
      <c r="B20" s="31"/>
      <c r="C20" s="31"/>
      <c r="D20" s="31"/>
      <c r="E20" s="31"/>
      <c r="F20" s="31"/>
      <c r="G20" s="31"/>
      <c r="H20" s="116"/>
      <c r="I20" s="36"/>
    </row>
    <row r="21" spans="1:9" x14ac:dyDescent="0.25">
      <c r="A21" s="35"/>
      <c r="B21" s="87" t="s">
        <v>278</v>
      </c>
      <c r="C21" s="88"/>
      <c r="D21" s="88"/>
      <c r="E21" s="88"/>
      <c r="F21" s="88"/>
      <c r="G21" s="88"/>
      <c r="H21" s="132">
        <v>1.2500000000000001E-2</v>
      </c>
      <c r="I21" s="36"/>
    </row>
    <row r="22" spans="1:9" x14ac:dyDescent="0.25">
      <c r="A22" s="35"/>
      <c r="B22" s="87" t="s">
        <v>279</v>
      </c>
      <c r="C22" s="88"/>
      <c r="D22" s="88"/>
      <c r="E22" s="88"/>
      <c r="F22" s="88"/>
      <c r="G22" s="88"/>
      <c r="H22" s="129">
        <v>12300</v>
      </c>
      <c r="I22" s="36"/>
    </row>
    <row r="23" spans="1:9" x14ac:dyDescent="0.25">
      <c r="A23" s="35"/>
      <c r="B23" s="87" t="s">
        <v>280</v>
      </c>
      <c r="C23" s="88"/>
      <c r="D23" s="88"/>
      <c r="E23" s="88"/>
      <c r="F23" s="88"/>
      <c r="G23" s="88"/>
      <c r="H23" s="129">
        <v>7000</v>
      </c>
      <c r="I23" s="36"/>
    </row>
    <row r="24" spans="1:9" x14ac:dyDescent="0.25">
      <c r="A24" s="35"/>
      <c r="B24" s="87" t="s">
        <v>281</v>
      </c>
      <c r="C24" s="88"/>
      <c r="D24" s="88"/>
      <c r="E24" s="88"/>
      <c r="F24" s="88"/>
      <c r="G24" s="88"/>
      <c r="H24" s="129">
        <v>8000</v>
      </c>
      <c r="I24" s="36"/>
    </row>
    <row r="25" spans="1:9" x14ac:dyDescent="0.25">
      <c r="A25" s="35"/>
      <c r="B25" s="87" t="s">
        <v>282</v>
      </c>
      <c r="C25" s="88"/>
      <c r="D25" s="88"/>
      <c r="E25" s="88"/>
      <c r="F25" s="88"/>
      <c r="G25" s="88"/>
      <c r="H25" s="129">
        <v>13500</v>
      </c>
      <c r="I25" s="36"/>
    </row>
    <row r="26" spans="1:9" x14ac:dyDescent="0.25">
      <c r="A26" s="35"/>
      <c r="B26" s="87" t="s">
        <v>283</v>
      </c>
      <c r="C26" s="88"/>
      <c r="D26" s="88"/>
      <c r="E26" s="88"/>
      <c r="F26" s="88"/>
      <c r="G26" s="88"/>
      <c r="H26" s="129">
        <v>150</v>
      </c>
      <c r="I26" s="36"/>
    </row>
    <row r="27" spans="1:9" x14ac:dyDescent="0.25">
      <c r="A27" s="35"/>
      <c r="B27" s="87" t="s">
        <v>284</v>
      </c>
      <c r="C27" s="88"/>
      <c r="D27" s="88"/>
      <c r="E27" s="88"/>
      <c r="F27" s="88"/>
      <c r="G27" s="88"/>
      <c r="H27" s="129">
        <v>1000</v>
      </c>
      <c r="I27" s="36"/>
    </row>
    <row r="28" spans="1:9" x14ac:dyDescent="0.25">
      <c r="A28" s="35"/>
      <c r="B28" s="87" t="s">
        <v>285</v>
      </c>
      <c r="C28" s="88"/>
      <c r="D28" s="88"/>
      <c r="E28" s="88"/>
      <c r="F28" s="88"/>
      <c r="G28" s="88"/>
      <c r="H28" s="129">
        <v>200</v>
      </c>
      <c r="I28" s="36"/>
    </row>
    <row r="29" spans="1:9" x14ac:dyDescent="0.25">
      <c r="A29" s="35"/>
      <c r="B29" s="31"/>
      <c r="C29" s="31"/>
      <c r="D29" s="31"/>
      <c r="E29" s="31"/>
      <c r="F29" s="31"/>
      <c r="G29" s="31"/>
      <c r="H29" s="116"/>
      <c r="I29" s="36"/>
    </row>
    <row r="30" spans="1:9" x14ac:dyDescent="0.25">
      <c r="A30" s="35"/>
      <c r="B30" s="31" t="s">
        <v>286</v>
      </c>
      <c r="C30" s="31"/>
      <c r="D30" s="31"/>
      <c r="E30" s="31"/>
      <c r="F30" s="31"/>
      <c r="G30" s="31"/>
      <c r="H30" s="31"/>
      <c r="I30" s="36"/>
    </row>
    <row r="31" spans="1:9" x14ac:dyDescent="0.25">
      <c r="A31" s="35"/>
      <c r="B31" s="31"/>
      <c r="C31" s="31"/>
      <c r="D31" s="31"/>
      <c r="E31" s="31"/>
      <c r="F31" s="31"/>
      <c r="G31" s="31"/>
      <c r="H31" s="31"/>
      <c r="I31" s="36"/>
    </row>
    <row r="32" spans="1:9" x14ac:dyDescent="0.25">
      <c r="A32" s="35"/>
      <c r="B32" s="31" t="s">
        <v>287</v>
      </c>
      <c r="C32" s="31"/>
      <c r="D32" s="31"/>
      <c r="E32" s="31"/>
      <c r="F32" s="31"/>
      <c r="G32" s="31"/>
      <c r="H32" s="31"/>
      <c r="I32" s="36"/>
    </row>
    <row r="33" spans="1:9" x14ac:dyDescent="0.25">
      <c r="A33" s="35"/>
      <c r="B33" s="31"/>
      <c r="C33" s="31"/>
      <c r="D33" s="31"/>
      <c r="E33" s="31"/>
      <c r="F33" s="31"/>
      <c r="G33" s="31"/>
      <c r="H33" s="31"/>
      <c r="I33" s="36"/>
    </row>
    <row r="34" spans="1:9" x14ac:dyDescent="0.25">
      <c r="A34" s="35"/>
      <c r="B34" s="31"/>
      <c r="C34" s="31"/>
      <c r="D34" s="31"/>
      <c r="E34" s="31"/>
      <c r="F34" s="131">
        <v>2018</v>
      </c>
      <c r="G34" s="131">
        <v>2017</v>
      </c>
      <c r="H34" s="118" t="s">
        <v>294</v>
      </c>
      <c r="I34" s="36"/>
    </row>
    <row r="35" spans="1:9" x14ac:dyDescent="0.25">
      <c r="A35" s="35"/>
      <c r="B35" s="87" t="s">
        <v>288</v>
      </c>
      <c r="C35" s="88"/>
      <c r="D35" s="88"/>
      <c r="E35" s="88"/>
      <c r="F35" s="124">
        <v>51000</v>
      </c>
      <c r="G35" s="124">
        <v>34000</v>
      </c>
      <c r="H35" s="119">
        <v>2.5000000000000001E-2</v>
      </c>
      <c r="I35" s="36"/>
    </row>
    <row r="36" spans="1:9" x14ac:dyDescent="0.25">
      <c r="A36" s="35"/>
      <c r="B36" s="58" t="s">
        <v>290</v>
      </c>
      <c r="C36" s="59"/>
      <c r="D36" s="59"/>
      <c r="E36" s="59"/>
      <c r="F36" s="125"/>
      <c r="G36" s="125"/>
      <c r="H36" s="120"/>
      <c r="I36" s="36"/>
    </row>
    <row r="37" spans="1:9" x14ac:dyDescent="0.25">
      <c r="A37" s="35"/>
      <c r="B37" s="117" t="s">
        <v>289</v>
      </c>
      <c r="C37" s="62"/>
      <c r="D37" s="62"/>
      <c r="E37" s="62"/>
      <c r="F37" s="126">
        <v>19200</v>
      </c>
      <c r="G37" s="126">
        <v>12500</v>
      </c>
      <c r="H37" s="122">
        <v>1.7500000000000002E-2</v>
      </c>
      <c r="I37" s="36"/>
    </row>
    <row r="38" spans="1:9" x14ac:dyDescent="0.25">
      <c r="A38" s="35"/>
      <c r="B38" s="58" t="s">
        <v>290</v>
      </c>
      <c r="C38" s="59"/>
      <c r="D38" s="59"/>
      <c r="E38" s="59"/>
      <c r="F38" s="125"/>
      <c r="G38" s="125"/>
      <c r="H38" s="120"/>
      <c r="I38" s="36"/>
    </row>
    <row r="39" spans="1:9" x14ac:dyDescent="0.25">
      <c r="A39" s="35"/>
      <c r="B39" s="93" t="s">
        <v>291</v>
      </c>
      <c r="C39" s="31"/>
      <c r="D39" s="31"/>
      <c r="E39" s="31"/>
      <c r="F39" s="127"/>
      <c r="G39" s="127"/>
      <c r="H39" s="123"/>
      <c r="I39" s="36"/>
    </row>
    <row r="40" spans="1:9" x14ac:dyDescent="0.25">
      <c r="A40" s="35"/>
      <c r="B40" s="117" t="s">
        <v>292</v>
      </c>
      <c r="C40" s="62"/>
      <c r="D40" s="62"/>
      <c r="E40" s="62"/>
      <c r="F40" s="126">
        <v>0</v>
      </c>
      <c r="G40" s="126">
        <v>0</v>
      </c>
      <c r="H40" s="122">
        <v>7.4999999999999997E-3</v>
      </c>
      <c r="I40" s="36"/>
    </row>
    <row r="41" spans="1:9" x14ac:dyDescent="0.25">
      <c r="A41" s="35"/>
      <c r="B41" s="58" t="s">
        <v>293</v>
      </c>
      <c r="C41" s="59"/>
      <c r="D41" s="59"/>
      <c r="E41" s="59"/>
      <c r="F41" s="125"/>
      <c r="G41" s="125"/>
      <c r="H41" s="120"/>
      <c r="I41" s="36"/>
    </row>
    <row r="42" spans="1:9" x14ac:dyDescent="0.25">
      <c r="A42" s="35"/>
      <c r="B42" s="117" t="s">
        <v>289</v>
      </c>
      <c r="C42" s="62"/>
      <c r="D42" s="62"/>
      <c r="E42" s="62"/>
      <c r="F42" s="126">
        <v>5300</v>
      </c>
      <c r="G42" s="126">
        <v>4250</v>
      </c>
      <c r="H42" s="122">
        <v>2.5000000000000001E-2</v>
      </c>
      <c r="I42" s="36"/>
    </row>
    <row r="43" spans="1:9" x14ac:dyDescent="0.25">
      <c r="A43" s="35"/>
      <c r="B43" s="58" t="s">
        <v>293</v>
      </c>
      <c r="C43" s="59"/>
      <c r="D43" s="59"/>
      <c r="E43" s="59"/>
      <c r="F43" s="125"/>
      <c r="G43" s="125"/>
      <c r="H43" s="120"/>
      <c r="I43" s="36"/>
    </row>
    <row r="44" spans="1:9" x14ac:dyDescent="0.25">
      <c r="A44" s="35"/>
      <c r="B44" s="60" t="s">
        <v>291</v>
      </c>
      <c r="C44" s="31"/>
      <c r="D44" s="31"/>
      <c r="E44" s="31"/>
      <c r="F44" s="127"/>
      <c r="G44" s="127"/>
      <c r="H44" s="123"/>
      <c r="I44" s="36"/>
    </row>
    <row r="45" spans="1:9" x14ac:dyDescent="0.25">
      <c r="A45" s="35"/>
      <c r="B45" s="61" t="s">
        <v>292</v>
      </c>
      <c r="C45" s="62"/>
      <c r="D45" s="62"/>
      <c r="E45" s="62"/>
      <c r="F45" s="126">
        <v>0</v>
      </c>
      <c r="G45" s="126">
        <v>0</v>
      </c>
      <c r="H45" s="122">
        <v>7.4999999999999997E-3</v>
      </c>
      <c r="I45" s="36"/>
    </row>
    <row r="46" spans="1:9" x14ac:dyDescent="0.25">
      <c r="A46" s="35"/>
      <c r="B46" s="31"/>
      <c r="C46" s="31"/>
      <c r="D46" s="31"/>
      <c r="E46" s="31"/>
      <c r="F46" s="31"/>
      <c r="G46" s="31"/>
      <c r="H46" s="31"/>
      <c r="I46" s="36"/>
    </row>
    <row r="47" spans="1:9" x14ac:dyDescent="0.25">
      <c r="A47" s="35"/>
      <c r="B47" s="31" t="s">
        <v>97</v>
      </c>
      <c r="C47" s="31"/>
      <c r="D47" s="31"/>
      <c r="E47" s="31"/>
      <c r="F47" s="31"/>
      <c r="G47" s="31"/>
      <c r="H47" s="31"/>
      <c r="I47" s="36"/>
    </row>
    <row r="48" spans="1:9" x14ac:dyDescent="0.25">
      <c r="A48" s="35"/>
      <c r="B48" s="31"/>
      <c r="C48" s="31"/>
      <c r="D48" s="31"/>
      <c r="E48" s="31"/>
      <c r="F48" s="31"/>
      <c r="G48" s="31"/>
      <c r="H48" s="31"/>
      <c r="I48" s="36"/>
    </row>
    <row r="49" spans="1:9" x14ac:dyDescent="0.25">
      <c r="A49" s="35"/>
      <c r="B49" s="87" t="s">
        <v>295</v>
      </c>
      <c r="C49" s="88"/>
      <c r="D49" s="88"/>
      <c r="E49" s="88"/>
      <c r="F49" s="88"/>
      <c r="G49" s="88"/>
      <c r="H49" s="129">
        <v>29500</v>
      </c>
      <c r="I49" s="36"/>
    </row>
    <row r="50" spans="1:9" x14ac:dyDescent="0.25">
      <c r="A50" s="35"/>
      <c r="B50" s="87" t="s">
        <v>296</v>
      </c>
      <c r="C50" s="88"/>
      <c r="D50" s="88"/>
      <c r="E50" s="88"/>
      <c r="F50" s="88"/>
      <c r="G50" s="88"/>
      <c r="H50" s="129">
        <v>5000</v>
      </c>
      <c r="I50" s="36"/>
    </row>
    <row r="51" spans="1:9" x14ac:dyDescent="0.25">
      <c r="A51" s="35"/>
      <c r="B51" s="87" t="s">
        <v>297</v>
      </c>
      <c r="C51" s="88"/>
      <c r="D51" s="88"/>
      <c r="E51" s="88"/>
      <c r="F51" s="88"/>
      <c r="G51" s="88"/>
      <c r="H51" s="130">
        <v>0.5</v>
      </c>
      <c r="I51" s="36"/>
    </row>
    <row r="52" spans="1:9" x14ac:dyDescent="0.25">
      <c r="A52" s="35"/>
      <c r="B52" s="31"/>
      <c r="C52" s="31"/>
      <c r="D52" s="31"/>
      <c r="E52" s="31"/>
      <c r="F52" s="31"/>
      <c r="G52" s="31"/>
      <c r="H52" s="31"/>
      <c r="I52" s="36"/>
    </row>
    <row r="53" spans="1:9" x14ac:dyDescent="0.25">
      <c r="A53" s="35"/>
      <c r="B53" s="31" t="s">
        <v>298</v>
      </c>
      <c r="C53" s="31"/>
      <c r="D53" s="31"/>
      <c r="E53" s="31"/>
      <c r="F53" s="31"/>
      <c r="G53" s="31"/>
      <c r="H53" s="31"/>
      <c r="I53" s="36"/>
    </row>
    <row r="54" spans="1:9" x14ac:dyDescent="0.25">
      <c r="A54" s="35"/>
      <c r="B54" s="31" t="s">
        <v>299</v>
      </c>
      <c r="C54" s="31"/>
      <c r="D54" s="31"/>
      <c r="E54" s="31"/>
      <c r="F54" s="31"/>
      <c r="G54" s="31"/>
      <c r="H54" s="31"/>
      <c r="I54" s="36"/>
    </row>
    <row r="55" spans="1:9" ht="15.75" thickBot="1" x14ac:dyDescent="0.3">
      <c r="A55" s="37"/>
      <c r="B55" s="38"/>
      <c r="C55" s="38"/>
      <c r="D55" s="38"/>
      <c r="E55" s="38"/>
      <c r="F55" s="38"/>
      <c r="G55" s="38"/>
      <c r="H55" s="38"/>
      <c r="I55" s="39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75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4" width="9.42578125" style="34" customWidth="1"/>
    <col min="5" max="5" width="12" style="34" customWidth="1"/>
    <col min="6" max="6" width="10.85546875" style="34" customWidth="1"/>
    <col min="7" max="7" width="13.28515625" style="34" bestFit="1" customWidth="1"/>
    <col min="8" max="8" width="16.42578125" style="34" bestFit="1" customWidth="1"/>
    <col min="9" max="9" width="9.42578125" style="34" customWidth="1"/>
    <col min="10" max="10" width="10.7109375" style="34" customWidth="1"/>
    <col min="11" max="16384" width="9.140625" style="34"/>
  </cols>
  <sheetData>
    <row r="1" spans="1:26" x14ac:dyDescent="0.25">
      <c r="A1" s="7">
        <v>20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26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26" x14ac:dyDescent="0.25">
      <c r="A3" s="8" t="s">
        <v>13</v>
      </c>
      <c r="B3" s="31" t="s">
        <v>300</v>
      </c>
      <c r="C3" s="31"/>
      <c r="D3" s="31"/>
      <c r="E3" s="31"/>
      <c r="F3" s="31"/>
      <c r="G3" s="31"/>
      <c r="H3" s="31"/>
      <c r="I3" s="36"/>
    </row>
    <row r="4" spans="1:26" x14ac:dyDescent="0.25">
      <c r="A4" s="9">
        <f>INDEX('Point Grid'!B:B,MATCH($A$1,'Point Grid'!A:A,0))</f>
        <v>3.75</v>
      </c>
      <c r="B4" s="31" t="s">
        <v>301</v>
      </c>
      <c r="C4" s="31"/>
      <c r="D4" s="31"/>
      <c r="E4" s="31"/>
      <c r="F4" s="31"/>
      <c r="G4" s="31"/>
      <c r="H4" s="31"/>
      <c r="I4" s="36"/>
    </row>
    <row r="5" spans="1:26" x14ac:dyDescent="0.25">
      <c r="A5" s="35"/>
      <c r="B5" s="31" t="s">
        <v>302</v>
      </c>
      <c r="C5" s="31"/>
      <c r="D5" s="31"/>
      <c r="E5" s="31"/>
      <c r="F5" s="31"/>
      <c r="G5" s="31"/>
      <c r="H5" s="31"/>
      <c r="I5" s="36"/>
    </row>
    <row r="6" spans="1:26" x14ac:dyDescent="0.25">
      <c r="A6" s="35"/>
      <c r="B6" s="31" t="s">
        <v>303</v>
      </c>
      <c r="C6" s="31"/>
      <c r="D6" s="31"/>
      <c r="E6" s="31"/>
      <c r="F6" s="31"/>
      <c r="G6" s="31"/>
      <c r="H6" s="31"/>
      <c r="I6" s="36"/>
    </row>
    <row r="7" spans="1:26" x14ac:dyDescent="0.25">
      <c r="A7" s="35"/>
      <c r="B7" s="31"/>
      <c r="C7" s="31"/>
      <c r="D7" s="31"/>
      <c r="E7" s="31"/>
      <c r="F7" s="31"/>
      <c r="G7" s="31"/>
      <c r="H7" s="31"/>
      <c r="I7" s="36"/>
    </row>
    <row r="8" spans="1:26" x14ac:dyDescent="0.25">
      <c r="A8" s="35"/>
      <c r="B8" s="199" t="s">
        <v>143</v>
      </c>
      <c r="C8" s="200"/>
      <c r="D8" s="201" t="s">
        <v>304</v>
      </c>
      <c r="E8" s="201"/>
      <c r="F8" s="200"/>
      <c r="G8" s="31"/>
      <c r="H8" s="31"/>
      <c r="I8" s="36"/>
    </row>
    <row r="9" spans="1:26" x14ac:dyDescent="0.25">
      <c r="A9" s="35"/>
      <c r="B9" s="199" t="s">
        <v>305</v>
      </c>
      <c r="C9" s="200"/>
      <c r="D9" s="201">
        <v>100000</v>
      </c>
      <c r="E9" s="201"/>
      <c r="F9" s="200"/>
      <c r="G9" s="31"/>
      <c r="H9" s="31"/>
      <c r="I9" s="36"/>
    </row>
    <row r="10" spans="1:26" x14ac:dyDescent="0.25">
      <c r="A10" s="35"/>
      <c r="B10" s="199" t="s">
        <v>307</v>
      </c>
      <c r="C10" s="200"/>
      <c r="D10" s="201">
        <v>350000</v>
      </c>
      <c r="E10" s="201"/>
      <c r="F10" s="200"/>
      <c r="G10" s="31"/>
      <c r="H10" s="31"/>
      <c r="I10" s="36"/>
    </row>
    <row r="11" spans="1:26" x14ac:dyDescent="0.25">
      <c r="A11" s="35"/>
      <c r="B11" s="199" t="s">
        <v>306</v>
      </c>
      <c r="C11" s="200"/>
      <c r="D11" s="201">
        <v>605000</v>
      </c>
      <c r="E11" s="201"/>
      <c r="F11" s="200"/>
      <c r="G11" s="31"/>
      <c r="H11" s="31"/>
      <c r="I11" s="36"/>
    </row>
    <row r="12" spans="1:26" x14ac:dyDescent="0.25">
      <c r="A12" s="35"/>
      <c r="B12" s="31"/>
      <c r="C12" s="31"/>
      <c r="D12" s="31"/>
      <c r="E12" s="31"/>
      <c r="F12" s="31"/>
      <c r="G12" s="31"/>
      <c r="H12" s="31"/>
      <c r="I12" s="36"/>
    </row>
    <row r="13" spans="1:26" x14ac:dyDescent="0.25">
      <c r="A13" s="35"/>
      <c r="B13" s="31" t="s">
        <v>308</v>
      </c>
      <c r="C13" s="31"/>
      <c r="D13" s="31"/>
      <c r="E13" s="31"/>
      <c r="F13" s="31"/>
      <c r="G13" s="31"/>
      <c r="H13" s="31"/>
      <c r="I13" s="36"/>
    </row>
    <row r="14" spans="1:26" x14ac:dyDescent="0.25">
      <c r="A14" s="35"/>
      <c r="B14" s="31" t="s">
        <v>309</v>
      </c>
      <c r="C14" s="31"/>
      <c r="D14" s="31"/>
      <c r="E14" s="31"/>
      <c r="F14" s="31"/>
      <c r="G14" s="31"/>
      <c r="H14" s="31"/>
      <c r="I14" s="36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x14ac:dyDescent="0.25">
      <c r="A15" s="35"/>
      <c r="B15" s="31"/>
      <c r="C15" s="31"/>
      <c r="D15" s="31"/>
      <c r="E15" s="31"/>
      <c r="F15" s="31"/>
      <c r="G15" s="31"/>
      <c r="H15" s="31"/>
      <c r="I15" s="36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x14ac:dyDescent="0.25">
      <c r="A16" s="35"/>
      <c r="B16" s="31" t="s">
        <v>311</v>
      </c>
      <c r="C16" s="31"/>
      <c r="D16" s="31"/>
      <c r="E16" s="31"/>
      <c r="F16" s="31"/>
      <c r="G16" s="31"/>
      <c r="H16" s="31"/>
      <c r="I16" s="36"/>
      <c r="L16" s="41"/>
      <c r="M16" s="143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x14ac:dyDescent="0.25">
      <c r="A17" s="35"/>
      <c r="B17" s="31" t="s">
        <v>310</v>
      </c>
      <c r="C17" s="31"/>
      <c r="D17" s="31"/>
      <c r="E17" s="31"/>
      <c r="F17" s="31"/>
      <c r="G17" s="31"/>
      <c r="H17" s="31"/>
      <c r="I17" s="36"/>
      <c r="L17" s="41"/>
      <c r="M17" s="143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x14ac:dyDescent="0.25">
      <c r="A18" s="35"/>
      <c r="B18" s="31"/>
      <c r="C18" s="31"/>
      <c r="D18" s="31"/>
      <c r="E18" s="31"/>
      <c r="F18" s="31"/>
      <c r="G18" s="31"/>
      <c r="H18" s="31"/>
      <c r="I18" s="36"/>
      <c r="L18" s="41"/>
      <c r="M18" s="143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x14ac:dyDescent="0.25">
      <c r="A19" s="35"/>
      <c r="B19" s="31" t="s">
        <v>312</v>
      </c>
      <c r="C19" s="31"/>
      <c r="D19" s="31"/>
      <c r="E19" s="31"/>
      <c r="F19" s="31"/>
      <c r="G19" s="31"/>
      <c r="H19" s="31"/>
      <c r="I19" s="36"/>
      <c r="L19" s="41"/>
      <c r="M19" s="143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x14ac:dyDescent="0.25">
      <c r="A20" s="35"/>
      <c r="B20" s="31"/>
      <c r="C20" s="31"/>
      <c r="D20" s="31"/>
      <c r="E20" s="31"/>
      <c r="F20" s="31"/>
      <c r="G20" s="31"/>
      <c r="H20" s="31"/>
      <c r="I20" s="36"/>
      <c r="L20" s="41"/>
      <c r="M20" s="143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x14ac:dyDescent="0.25">
      <c r="A21" s="35"/>
      <c r="B21" s="31" t="s">
        <v>313</v>
      </c>
      <c r="C21" s="31"/>
      <c r="D21" s="31"/>
      <c r="E21" s="31"/>
      <c r="F21" s="31"/>
      <c r="G21" s="31"/>
      <c r="H21" s="31"/>
      <c r="I21" s="36"/>
      <c r="L21" s="41"/>
      <c r="M21" s="143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x14ac:dyDescent="0.25">
      <c r="A22" s="35"/>
      <c r="B22" s="31"/>
      <c r="C22" s="31"/>
      <c r="D22" s="31"/>
      <c r="E22" s="31"/>
      <c r="F22" s="31"/>
      <c r="G22" s="31"/>
      <c r="H22" s="31"/>
      <c r="I22" s="36"/>
      <c r="L22" s="41"/>
      <c r="M22" s="143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x14ac:dyDescent="0.25">
      <c r="A23" s="35"/>
      <c r="B23" s="181" t="s">
        <v>100</v>
      </c>
      <c r="C23" s="181"/>
      <c r="D23" s="184" t="s">
        <v>101</v>
      </c>
      <c r="E23" s="184"/>
      <c r="F23" s="133"/>
      <c r="G23" s="31"/>
      <c r="H23" s="31"/>
      <c r="I23" s="36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x14ac:dyDescent="0.25">
      <c r="A24" s="35"/>
      <c r="B24" s="181">
        <v>12</v>
      </c>
      <c r="C24" s="181"/>
      <c r="D24" s="198">
        <v>0.6</v>
      </c>
      <c r="E24" s="198"/>
      <c r="F24" s="57"/>
      <c r="G24" s="31"/>
      <c r="H24" s="31"/>
      <c r="I24" s="36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x14ac:dyDescent="0.25">
      <c r="A25" s="35"/>
      <c r="B25" s="181">
        <v>24</v>
      </c>
      <c r="C25" s="181"/>
      <c r="D25" s="198">
        <v>1</v>
      </c>
      <c r="E25" s="198"/>
      <c r="F25" s="57"/>
      <c r="G25" s="31"/>
      <c r="H25" s="31"/>
      <c r="I25" s="36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x14ac:dyDescent="0.25">
      <c r="A26" s="35"/>
      <c r="B26" s="31"/>
      <c r="C26" s="31"/>
      <c r="D26" s="31"/>
      <c r="E26" s="31"/>
      <c r="F26" s="31"/>
      <c r="G26" s="31"/>
      <c r="H26" s="31"/>
      <c r="I26" s="36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x14ac:dyDescent="0.25">
      <c r="A27" s="35"/>
      <c r="B27" s="31" t="s">
        <v>314</v>
      </c>
      <c r="C27" s="31"/>
      <c r="D27" s="31"/>
      <c r="E27" s="31"/>
      <c r="F27" s="31"/>
      <c r="G27" s="31"/>
      <c r="H27" s="31"/>
      <c r="I27" s="36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x14ac:dyDescent="0.25">
      <c r="A28" s="35"/>
      <c r="B28" s="31" t="s">
        <v>315</v>
      </c>
      <c r="C28" s="31"/>
      <c r="D28" s="31"/>
      <c r="E28" s="31"/>
      <c r="F28" s="31"/>
      <c r="G28" s="31"/>
      <c r="H28" s="31"/>
      <c r="I28" s="36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x14ac:dyDescent="0.25">
      <c r="A29" s="35"/>
      <c r="B29" s="31"/>
      <c r="C29" s="31"/>
      <c r="D29" s="31"/>
      <c r="E29" s="31"/>
      <c r="F29" s="31"/>
      <c r="G29" s="31"/>
      <c r="H29" s="31"/>
      <c r="I29" s="36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x14ac:dyDescent="0.25">
      <c r="A30" s="35"/>
      <c r="B30" s="58"/>
      <c r="C30" s="59"/>
      <c r="D30" s="59"/>
      <c r="E30" s="59"/>
      <c r="F30" s="134"/>
      <c r="G30" s="120" t="s">
        <v>151</v>
      </c>
      <c r="H30" s="120" t="s">
        <v>331</v>
      </c>
      <c r="I30" s="36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x14ac:dyDescent="0.25">
      <c r="A31" s="35"/>
      <c r="B31" s="61"/>
      <c r="C31" s="62"/>
      <c r="D31" s="62"/>
      <c r="E31" s="62"/>
      <c r="F31" s="141"/>
      <c r="G31" s="140" t="s">
        <v>332</v>
      </c>
      <c r="H31" s="121" t="s">
        <v>332</v>
      </c>
      <c r="I31" s="36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x14ac:dyDescent="0.25">
      <c r="A32" s="35"/>
      <c r="B32" s="87" t="s">
        <v>316</v>
      </c>
      <c r="C32" s="88"/>
      <c r="D32" s="88"/>
      <c r="E32" s="88"/>
      <c r="F32" s="88"/>
      <c r="G32" s="135">
        <v>37750</v>
      </c>
      <c r="H32" s="135">
        <v>27000</v>
      </c>
      <c r="I32" s="36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x14ac:dyDescent="0.25">
      <c r="A33" s="35"/>
      <c r="B33" s="87" t="s">
        <v>317</v>
      </c>
      <c r="C33" s="88"/>
      <c r="D33" s="88"/>
      <c r="E33" s="88"/>
      <c r="F33" s="88"/>
      <c r="G33" s="135">
        <v>1500</v>
      </c>
      <c r="H33" s="135">
        <v>1800</v>
      </c>
      <c r="I33" s="36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x14ac:dyDescent="0.25">
      <c r="A34" s="35"/>
      <c r="B34" s="58" t="s">
        <v>318</v>
      </c>
      <c r="C34" s="59"/>
      <c r="D34" s="59"/>
      <c r="E34" s="59"/>
      <c r="F34" s="59"/>
      <c r="G34" s="136">
        <v>12750</v>
      </c>
      <c r="H34" s="136" t="s">
        <v>95</v>
      </c>
      <c r="I34" s="36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x14ac:dyDescent="0.25">
      <c r="A35" s="35"/>
      <c r="B35" s="87" t="s">
        <v>319</v>
      </c>
      <c r="C35" s="88"/>
      <c r="D35" s="88"/>
      <c r="E35" s="88"/>
      <c r="F35" s="88"/>
      <c r="G35" s="135">
        <v>300</v>
      </c>
      <c r="H35" s="135">
        <v>300</v>
      </c>
      <c r="I35" s="36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x14ac:dyDescent="0.25">
      <c r="A36" s="35"/>
      <c r="B36" s="58" t="s">
        <v>325</v>
      </c>
      <c r="C36" s="59"/>
      <c r="D36" s="59"/>
      <c r="E36" s="59"/>
      <c r="F36" s="59"/>
      <c r="G36" s="137"/>
      <c r="H36" s="137"/>
      <c r="I36" s="36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x14ac:dyDescent="0.25">
      <c r="A37" s="35"/>
      <c r="B37" s="117" t="s">
        <v>326</v>
      </c>
      <c r="C37" s="62"/>
      <c r="D37" s="62"/>
      <c r="E37" s="62"/>
      <c r="F37" s="62"/>
      <c r="G37" s="138">
        <v>0</v>
      </c>
      <c r="H37" s="138">
        <v>0</v>
      </c>
      <c r="I37" s="36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x14ac:dyDescent="0.25">
      <c r="A38" s="35"/>
      <c r="B38" s="87" t="s">
        <v>320</v>
      </c>
      <c r="C38" s="88"/>
      <c r="D38" s="88"/>
      <c r="E38" s="88"/>
      <c r="F38" s="88"/>
      <c r="G38" s="135">
        <v>2000</v>
      </c>
      <c r="H38" s="135">
        <v>1750</v>
      </c>
      <c r="I38" s="36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x14ac:dyDescent="0.25">
      <c r="A39" s="35"/>
      <c r="B39" s="87" t="s">
        <v>283</v>
      </c>
      <c r="C39" s="88"/>
      <c r="D39" s="88"/>
      <c r="E39" s="88"/>
      <c r="F39" s="88"/>
      <c r="G39" s="135">
        <v>0</v>
      </c>
      <c r="H39" s="135">
        <v>0</v>
      </c>
      <c r="I39" s="36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x14ac:dyDescent="0.25">
      <c r="A40" s="35"/>
      <c r="B40" s="87" t="s">
        <v>321</v>
      </c>
      <c r="C40" s="88"/>
      <c r="D40" s="88"/>
      <c r="E40" s="88"/>
      <c r="F40" s="88"/>
      <c r="G40" s="135">
        <v>1600</v>
      </c>
      <c r="H40" s="135">
        <v>1600</v>
      </c>
      <c r="I40" s="36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x14ac:dyDescent="0.25">
      <c r="A41" s="35"/>
      <c r="B41" s="87" t="s">
        <v>285</v>
      </c>
      <c r="C41" s="88"/>
      <c r="D41" s="88"/>
      <c r="E41" s="88"/>
      <c r="F41" s="88"/>
      <c r="G41" s="135">
        <v>0</v>
      </c>
      <c r="H41" s="135">
        <v>0</v>
      </c>
      <c r="I41" s="36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x14ac:dyDescent="0.25">
      <c r="A42" s="35"/>
      <c r="B42" s="87" t="s">
        <v>322</v>
      </c>
      <c r="C42" s="88"/>
      <c r="D42" s="88"/>
      <c r="E42" s="88"/>
      <c r="F42" s="88"/>
      <c r="G42" s="135">
        <v>450</v>
      </c>
      <c r="H42" s="135">
        <v>450</v>
      </c>
      <c r="I42" s="36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x14ac:dyDescent="0.25">
      <c r="A43" s="35"/>
      <c r="B43" s="58" t="s">
        <v>327</v>
      </c>
      <c r="C43" s="59"/>
      <c r="D43" s="59"/>
      <c r="E43" s="59"/>
      <c r="F43" s="59"/>
      <c r="G43" s="137"/>
      <c r="H43" s="137"/>
      <c r="I43" s="36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x14ac:dyDescent="0.25">
      <c r="A44" s="35"/>
      <c r="B44" s="117" t="s">
        <v>328</v>
      </c>
      <c r="C44" s="62"/>
      <c r="D44" s="62"/>
      <c r="E44" s="62"/>
      <c r="F44" s="62"/>
      <c r="G44" s="138">
        <v>700</v>
      </c>
      <c r="H44" s="138">
        <v>700</v>
      </c>
      <c r="I44" s="36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x14ac:dyDescent="0.25">
      <c r="A45" s="35"/>
      <c r="B45" s="58" t="s">
        <v>327</v>
      </c>
      <c r="C45" s="59"/>
      <c r="D45" s="59"/>
      <c r="E45" s="59"/>
      <c r="F45" s="59"/>
      <c r="G45" s="137"/>
      <c r="H45" s="137"/>
      <c r="I45" s="36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x14ac:dyDescent="0.25">
      <c r="A46" s="35"/>
      <c r="B46" s="117" t="s">
        <v>329</v>
      </c>
      <c r="C46" s="62"/>
      <c r="D46" s="62"/>
      <c r="E46" s="62"/>
      <c r="F46" s="62"/>
      <c r="G46" s="138">
        <v>100</v>
      </c>
      <c r="H46" s="138">
        <v>100</v>
      </c>
      <c r="I46" s="36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x14ac:dyDescent="0.25">
      <c r="A47" s="35"/>
      <c r="B47" s="58" t="s">
        <v>327</v>
      </c>
      <c r="C47" s="59"/>
      <c r="D47" s="59"/>
      <c r="E47" s="59"/>
      <c r="F47" s="59"/>
      <c r="G47" s="137"/>
      <c r="H47" s="137"/>
      <c r="I47" s="36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x14ac:dyDescent="0.25">
      <c r="A48" s="35"/>
      <c r="B48" s="93" t="s">
        <v>330</v>
      </c>
      <c r="C48" s="31"/>
      <c r="D48" s="31"/>
      <c r="E48" s="31"/>
      <c r="F48" s="31"/>
      <c r="G48" s="139">
        <v>0</v>
      </c>
      <c r="H48" s="139">
        <v>0</v>
      </c>
      <c r="I48" s="36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x14ac:dyDescent="0.25">
      <c r="A49" s="35"/>
      <c r="B49" s="87" t="s">
        <v>323</v>
      </c>
      <c r="C49" s="88"/>
      <c r="D49" s="88"/>
      <c r="E49" s="88"/>
      <c r="F49" s="88"/>
      <c r="G49" s="135">
        <v>2900</v>
      </c>
      <c r="H49" s="135">
        <v>4300</v>
      </c>
      <c r="I49" s="36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x14ac:dyDescent="0.25">
      <c r="A50" s="35"/>
      <c r="B50" s="87" t="s">
        <v>324</v>
      </c>
      <c r="C50" s="88"/>
      <c r="D50" s="88"/>
      <c r="E50" s="88"/>
      <c r="F50" s="88"/>
      <c r="G50" s="135">
        <v>1900</v>
      </c>
      <c r="H50" s="135" t="s">
        <v>95</v>
      </c>
      <c r="I50" s="36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x14ac:dyDescent="0.25">
      <c r="A51" s="35"/>
      <c r="B51" s="87" t="s">
        <v>152</v>
      </c>
      <c r="C51" s="88"/>
      <c r="D51" s="88"/>
      <c r="E51" s="88"/>
      <c r="F51" s="88"/>
      <c r="G51" s="135">
        <v>2.78</v>
      </c>
      <c r="H51" s="135" t="s">
        <v>95</v>
      </c>
      <c r="I51" s="36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x14ac:dyDescent="0.25">
      <c r="A52" s="35"/>
      <c r="B52" s="31"/>
      <c r="C52" s="31"/>
      <c r="D52" s="31"/>
      <c r="E52" s="31"/>
      <c r="F52" s="31"/>
      <c r="G52" s="31"/>
      <c r="H52" s="31"/>
      <c r="I52" s="36"/>
    </row>
    <row r="53" spans="1:26" x14ac:dyDescent="0.25">
      <c r="A53" s="35"/>
      <c r="B53" s="31" t="s">
        <v>97</v>
      </c>
      <c r="C53" s="31"/>
      <c r="D53" s="31"/>
      <c r="E53" s="31"/>
      <c r="F53" s="31"/>
      <c r="G53" s="31"/>
      <c r="H53" s="31"/>
      <c r="I53" s="36"/>
    </row>
    <row r="54" spans="1:26" x14ac:dyDescent="0.25">
      <c r="A54" s="35"/>
      <c r="B54" s="31"/>
      <c r="C54" s="31"/>
      <c r="D54" s="31"/>
      <c r="E54" s="31"/>
      <c r="F54" s="31"/>
      <c r="G54" s="31"/>
      <c r="H54" s="31"/>
      <c r="I54" s="36"/>
    </row>
    <row r="55" spans="1:26" x14ac:dyDescent="0.25">
      <c r="A55" s="35"/>
      <c r="B55" s="87" t="s">
        <v>333</v>
      </c>
      <c r="C55" s="88"/>
      <c r="D55" s="88"/>
      <c r="E55" s="88"/>
      <c r="F55" s="88"/>
      <c r="G55" s="88"/>
      <c r="H55" s="142">
        <v>0.15</v>
      </c>
      <c r="I55" s="36"/>
    </row>
    <row r="56" spans="1:26" x14ac:dyDescent="0.25">
      <c r="A56" s="35"/>
      <c r="B56" s="87" t="s">
        <v>211</v>
      </c>
      <c r="C56" s="88"/>
      <c r="D56" s="88"/>
      <c r="E56" s="88"/>
      <c r="F56" s="88"/>
      <c r="G56" s="88"/>
      <c r="H56" s="142">
        <v>0.03</v>
      </c>
      <c r="I56" s="36"/>
    </row>
    <row r="57" spans="1:26" x14ac:dyDescent="0.25">
      <c r="A57" s="35"/>
      <c r="B57" s="87" t="s">
        <v>334</v>
      </c>
      <c r="C57" s="88"/>
      <c r="D57" s="88"/>
      <c r="E57" s="88"/>
      <c r="F57" s="88"/>
      <c r="G57" s="88"/>
      <c r="H57" s="142">
        <v>0.1</v>
      </c>
      <c r="I57" s="36"/>
    </row>
    <row r="58" spans="1:26" x14ac:dyDescent="0.25">
      <c r="A58" s="35"/>
      <c r="B58" s="87" t="s">
        <v>297</v>
      </c>
      <c r="C58" s="88"/>
      <c r="D58" s="88"/>
      <c r="E58" s="88"/>
      <c r="F58" s="88"/>
      <c r="G58" s="88"/>
      <c r="H58" s="142">
        <v>0.5</v>
      </c>
      <c r="I58" s="36"/>
    </row>
    <row r="59" spans="1:26" x14ac:dyDescent="0.25">
      <c r="A59" s="35"/>
      <c r="B59" s="31"/>
      <c r="C59" s="31"/>
      <c r="D59" s="31"/>
      <c r="E59" s="31"/>
      <c r="F59" s="31"/>
      <c r="G59" s="31"/>
      <c r="H59" s="31"/>
      <c r="I59" s="36"/>
    </row>
    <row r="60" spans="1:26" x14ac:dyDescent="0.25">
      <c r="A60" s="40" t="s">
        <v>2</v>
      </c>
      <c r="B60" s="31" t="s">
        <v>155</v>
      </c>
      <c r="C60" s="31"/>
      <c r="D60" s="31"/>
      <c r="E60" s="31"/>
      <c r="F60" s="31"/>
      <c r="G60" s="31"/>
      <c r="H60" s="31"/>
      <c r="I60" s="36"/>
    </row>
    <row r="61" spans="1:26" ht="15.75" thickBot="1" x14ac:dyDescent="0.3">
      <c r="A61" s="9">
        <f>INDEX('Point Grid'!$C$8:$I$38,MATCH($A$1,'Point Grid'!$A$8:$A$38,0),MATCH(A60,'Point Grid'!$C$7:$I$7,0))</f>
        <v>0.5</v>
      </c>
      <c r="B61" s="31"/>
      <c r="C61" s="31"/>
      <c r="D61" s="31"/>
      <c r="E61" s="31"/>
      <c r="F61" s="31"/>
      <c r="G61" s="31"/>
      <c r="H61" s="31"/>
      <c r="I61" s="36"/>
    </row>
    <row r="62" spans="1:26" ht="15.75" thickBot="1" x14ac:dyDescent="0.3">
      <c r="A62" s="5"/>
      <c r="B62" s="43"/>
      <c r="C62" s="31"/>
      <c r="D62" s="31"/>
      <c r="E62" s="31"/>
      <c r="F62" s="31"/>
      <c r="G62" s="31"/>
      <c r="H62" s="31"/>
      <c r="I62" s="36"/>
    </row>
    <row r="63" spans="1:26" x14ac:dyDescent="0.25">
      <c r="A63" s="40"/>
      <c r="B63" s="43"/>
      <c r="C63" s="31"/>
      <c r="D63" s="31"/>
      <c r="E63" s="31"/>
      <c r="F63" s="31"/>
      <c r="G63" s="31"/>
      <c r="H63" s="31"/>
      <c r="I63" s="36"/>
    </row>
    <row r="64" spans="1:26" x14ac:dyDescent="0.25">
      <c r="A64" s="40" t="s">
        <v>3</v>
      </c>
      <c r="B64" s="31" t="s">
        <v>156</v>
      </c>
      <c r="C64" s="31"/>
      <c r="D64" s="31"/>
      <c r="E64" s="31"/>
      <c r="F64" s="31"/>
      <c r="G64" s="31"/>
      <c r="H64" s="31"/>
      <c r="I64" s="36"/>
    </row>
    <row r="65" spans="1:9" ht="15.75" thickBot="1" x14ac:dyDescent="0.3">
      <c r="A65" s="9">
        <f>INDEX('Point Grid'!$C$8:$I$38,MATCH($A$1,'Point Grid'!$A$8:$A$38,0),MATCH(A64,'Point Grid'!$C$7:$I$7,0))</f>
        <v>0.5</v>
      </c>
      <c r="B65" s="43"/>
      <c r="C65" s="31"/>
      <c r="D65" s="31"/>
      <c r="E65" s="31"/>
      <c r="F65" s="31"/>
      <c r="G65" s="31"/>
      <c r="H65" s="31"/>
      <c r="I65" s="36"/>
    </row>
    <row r="66" spans="1:9" ht="15.75" thickBot="1" x14ac:dyDescent="0.3">
      <c r="A66" s="5"/>
      <c r="B66" s="43"/>
      <c r="C66" s="31"/>
      <c r="D66" s="31"/>
      <c r="E66" s="31"/>
      <c r="F66" s="31"/>
      <c r="G66" s="31"/>
      <c r="H66" s="31"/>
      <c r="I66" s="36"/>
    </row>
    <row r="67" spans="1:9" x14ac:dyDescent="0.25">
      <c r="A67" s="40"/>
      <c r="B67" s="31"/>
      <c r="C67" s="31"/>
      <c r="D67" s="31"/>
      <c r="E67" s="31"/>
      <c r="F67" s="31"/>
      <c r="G67" s="31"/>
      <c r="H67" s="31"/>
      <c r="I67" s="36"/>
    </row>
    <row r="68" spans="1:9" x14ac:dyDescent="0.25">
      <c r="A68" s="40" t="s">
        <v>4</v>
      </c>
      <c r="B68" s="31" t="s">
        <v>157</v>
      </c>
      <c r="C68" s="31"/>
      <c r="D68" s="31"/>
      <c r="E68" s="31"/>
      <c r="F68" s="31"/>
      <c r="G68" s="31"/>
      <c r="H68" s="31"/>
      <c r="I68" s="36"/>
    </row>
    <row r="69" spans="1:9" ht="15.75" thickBot="1" x14ac:dyDescent="0.3">
      <c r="A69" s="9">
        <f>INDEX('Point Grid'!$C$8:$I$38,MATCH($A$1,'Point Grid'!$A$8:$A$38,0),MATCH(A68,'Point Grid'!$C$7:$I$7,0))</f>
        <v>2.25</v>
      </c>
      <c r="B69" s="43"/>
      <c r="C69" s="31"/>
      <c r="D69" s="31"/>
      <c r="E69" s="31"/>
      <c r="F69" s="31"/>
      <c r="G69" s="31"/>
      <c r="H69" s="31"/>
      <c r="I69" s="36"/>
    </row>
    <row r="70" spans="1:9" ht="15.75" thickBot="1" x14ac:dyDescent="0.3">
      <c r="A70" s="5"/>
      <c r="B70" s="31"/>
      <c r="C70" s="31"/>
      <c r="D70" s="31"/>
      <c r="E70" s="31"/>
      <c r="F70" s="31"/>
      <c r="G70" s="31"/>
      <c r="H70" s="31"/>
      <c r="I70" s="36"/>
    </row>
    <row r="71" spans="1:9" x14ac:dyDescent="0.25">
      <c r="A71" s="40"/>
      <c r="B71" s="31"/>
      <c r="C71" s="31"/>
      <c r="D71" s="31"/>
      <c r="E71" s="31"/>
      <c r="F71" s="31"/>
      <c r="G71" s="31"/>
      <c r="H71" s="31"/>
      <c r="I71" s="36"/>
    </row>
    <row r="72" spans="1:9" x14ac:dyDescent="0.25">
      <c r="A72" s="40" t="s">
        <v>5</v>
      </c>
      <c r="B72" s="31" t="s">
        <v>335</v>
      </c>
      <c r="C72" s="31"/>
      <c r="D72" s="31"/>
      <c r="E72" s="31"/>
      <c r="F72" s="31"/>
      <c r="G72" s="31"/>
      <c r="H72" s="31"/>
      <c r="I72" s="36"/>
    </row>
    <row r="73" spans="1:9" ht="15.75" thickBot="1" x14ac:dyDescent="0.3">
      <c r="A73" s="9">
        <f>INDEX('Point Grid'!$C$8:$I$38,MATCH($A$1,'Point Grid'!$A$8:$A$38,0),MATCH(A72,'Point Grid'!$C$7:$I$7,0))</f>
        <v>0.5</v>
      </c>
      <c r="B73" s="31" t="s">
        <v>337</v>
      </c>
      <c r="C73" s="31"/>
      <c r="D73" s="31"/>
      <c r="E73" s="31"/>
      <c r="F73" s="31"/>
      <c r="G73" s="31"/>
      <c r="H73" s="31"/>
      <c r="I73" s="36"/>
    </row>
    <row r="74" spans="1:9" ht="15.75" thickBot="1" x14ac:dyDescent="0.3">
      <c r="A74" s="5"/>
      <c r="B74" s="31" t="s">
        <v>336</v>
      </c>
      <c r="C74" s="31"/>
      <c r="D74" s="31"/>
      <c r="E74" s="31"/>
      <c r="F74" s="31"/>
      <c r="G74" s="31"/>
      <c r="H74" s="31"/>
      <c r="I74" s="36"/>
    </row>
    <row r="75" spans="1:9" ht="15.75" thickBot="1" x14ac:dyDescent="0.3">
      <c r="A75" s="37"/>
      <c r="B75" s="38"/>
      <c r="C75" s="38"/>
      <c r="D75" s="38"/>
      <c r="E75" s="38"/>
      <c r="F75" s="38"/>
      <c r="G75" s="38"/>
      <c r="H75" s="38"/>
      <c r="I75" s="39"/>
    </row>
  </sheetData>
  <mergeCells count="15">
    <mergeCell ref="H1:I1"/>
    <mergeCell ref="B11:C11"/>
    <mergeCell ref="B10:C10"/>
    <mergeCell ref="B9:C9"/>
    <mergeCell ref="B8:C8"/>
    <mergeCell ref="D11:F11"/>
    <mergeCell ref="D10:F10"/>
    <mergeCell ref="D9:F9"/>
    <mergeCell ref="D8:F8"/>
    <mergeCell ref="B25:C25"/>
    <mergeCell ref="B24:C24"/>
    <mergeCell ref="B23:C23"/>
    <mergeCell ref="D23:E23"/>
    <mergeCell ref="D24:E24"/>
    <mergeCell ref="D25:E25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31"/>
  <sheetViews>
    <sheetView workbookViewId="0"/>
  </sheetViews>
  <sheetFormatPr defaultColWidth="9.140625" defaultRowHeight="15" x14ac:dyDescent="0.25"/>
  <cols>
    <col min="1" max="1" width="8.7109375" style="34" customWidth="1"/>
    <col min="2" max="2" width="26.85546875" style="34" customWidth="1"/>
    <col min="3" max="3" width="12.5703125" style="34" customWidth="1"/>
    <col min="4" max="7" width="10.85546875" style="34" customWidth="1"/>
    <col min="8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21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352</v>
      </c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Grid'!B:B,MATCH($A$1,'Point Grid'!A:A,0))</f>
        <v>2</v>
      </c>
      <c r="B4" s="31" t="s">
        <v>353</v>
      </c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 t="s">
        <v>354</v>
      </c>
      <c r="C5" s="31"/>
      <c r="D5" s="31"/>
      <c r="E5" s="31"/>
      <c r="F5" s="31"/>
      <c r="G5" s="31"/>
      <c r="H5" s="31"/>
      <c r="I5" s="36"/>
    </row>
    <row r="6" spans="1:9" x14ac:dyDescent="0.25">
      <c r="A6" s="35"/>
      <c r="B6" s="31"/>
      <c r="C6" s="31"/>
      <c r="D6" s="31"/>
      <c r="E6" s="31"/>
      <c r="F6" s="31"/>
      <c r="G6" s="31"/>
      <c r="H6" s="31"/>
      <c r="I6" s="36"/>
    </row>
    <row r="7" spans="1:9" x14ac:dyDescent="0.25">
      <c r="A7" s="35"/>
      <c r="B7" s="144"/>
      <c r="C7" s="144"/>
      <c r="D7" s="145" t="s">
        <v>359</v>
      </c>
      <c r="E7" s="145" t="s">
        <v>359</v>
      </c>
      <c r="F7" s="145" t="s">
        <v>359</v>
      </c>
      <c r="G7" s="145" t="s">
        <v>359</v>
      </c>
      <c r="H7" s="31"/>
      <c r="I7" s="36"/>
    </row>
    <row r="8" spans="1:9" x14ac:dyDescent="0.25">
      <c r="A8" s="35"/>
      <c r="B8" s="137"/>
      <c r="C8" s="144"/>
      <c r="D8" s="145" t="s">
        <v>355</v>
      </c>
      <c r="E8" s="145" t="s">
        <v>356</v>
      </c>
      <c r="F8" s="145" t="s">
        <v>357</v>
      </c>
      <c r="G8" s="145" t="s">
        <v>358</v>
      </c>
      <c r="H8" s="31"/>
      <c r="I8" s="36"/>
    </row>
    <row r="9" spans="1:9" x14ac:dyDescent="0.25">
      <c r="A9" s="35"/>
      <c r="B9" s="137" t="s">
        <v>151</v>
      </c>
      <c r="C9" s="144" t="s">
        <v>152</v>
      </c>
      <c r="D9" s="146">
        <v>2.2999999999999998</v>
      </c>
      <c r="E9" s="146">
        <v>2.35</v>
      </c>
      <c r="F9" s="146">
        <v>2.41</v>
      </c>
      <c r="G9" s="146">
        <v>2.48</v>
      </c>
      <c r="H9" s="31"/>
      <c r="I9" s="36"/>
    </row>
    <row r="10" spans="1:9" x14ac:dyDescent="0.25">
      <c r="A10" s="35"/>
      <c r="B10" s="147"/>
      <c r="C10" s="144" t="s">
        <v>153</v>
      </c>
      <c r="D10" s="86">
        <v>30000</v>
      </c>
      <c r="E10" s="86">
        <v>33000</v>
      </c>
      <c r="F10" s="86">
        <v>37000</v>
      </c>
      <c r="G10" s="86">
        <v>42000</v>
      </c>
      <c r="H10" s="31"/>
      <c r="I10" s="36"/>
    </row>
    <row r="11" spans="1:9" x14ac:dyDescent="0.25">
      <c r="A11" s="35"/>
      <c r="B11" s="137" t="s">
        <v>338</v>
      </c>
      <c r="C11" s="144" t="s">
        <v>152</v>
      </c>
      <c r="D11" s="146">
        <v>2.2999999999999998</v>
      </c>
      <c r="E11" s="146">
        <v>1.3</v>
      </c>
      <c r="F11" s="146">
        <v>1.45</v>
      </c>
      <c r="G11" s="146">
        <v>1.65</v>
      </c>
      <c r="H11" s="31"/>
      <c r="I11" s="36"/>
    </row>
    <row r="12" spans="1:9" x14ac:dyDescent="0.25">
      <c r="A12" s="35"/>
      <c r="B12" s="147" t="s">
        <v>339</v>
      </c>
      <c r="C12" s="144" t="s">
        <v>153</v>
      </c>
      <c r="D12" s="86">
        <v>30000</v>
      </c>
      <c r="E12" s="86">
        <v>10000</v>
      </c>
      <c r="F12" s="86">
        <v>15000</v>
      </c>
      <c r="G12" s="86">
        <v>23000</v>
      </c>
      <c r="H12" s="31"/>
      <c r="I12" s="36"/>
    </row>
    <row r="13" spans="1:9" x14ac:dyDescent="0.25">
      <c r="A13" s="35"/>
      <c r="B13" s="137" t="s">
        <v>340</v>
      </c>
      <c r="C13" s="144" t="s">
        <v>152</v>
      </c>
      <c r="D13" s="146">
        <v>2.2999999999999998</v>
      </c>
      <c r="E13" s="146">
        <v>1.5</v>
      </c>
      <c r="F13" s="146">
        <v>1.6</v>
      </c>
      <c r="G13" s="146">
        <v>1.7</v>
      </c>
      <c r="H13" s="31"/>
      <c r="I13" s="36"/>
    </row>
    <row r="14" spans="1:9" x14ac:dyDescent="0.25">
      <c r="A14" s="35"/>
      <c r="B14" s="147" t="s">
        <v>341</v>
      </c>
      <c r="C14" s="144" t="s">
        <v>153</v>
      </c>
      <c r="D14" s="86">
        <v>30000</v>
      </c>
      <c r="E14" s="86">
        <v>15000</v>
      </c>
      <c r="F14" s="86">
        <v>20000</v>
      </c>
      <c r="G14" s="86">
        <v>28000</v>
      </c>
      <c r="H14" s="31"/>
      <c r="I14" s="36"/>
    </row>
    <row r="15" spans="1:9" x14ac:dyDescent="0.25">
      <c r="A15" s="35"/>
      <c r="B15" s="137" t="s">
        <v>342</v>
      </c>
      <c r="C15" s="144" t="s">
        <v>152</v>
      </c>
      <c r="D15" s="146">
        <v>2.2999999999999998</v>
      </c>
      <c r="E15" s="146">
        <v>1.65</v>
      </c>
      <c r="F15" s="146">
        <v>1.7</v>
      </c>
      <c r="G15" s="146">
        <v>1.75</v>
      </c>
      <c r="H15" s="31"/>
      <c r="I15" s="36"/>
    </row>
    <row r="16" spans="1:9" x14ac:dyDescent="0.25">
      <c r="A16" s="35"/>
      <c r="B16" s="147" t="s">
        <v>343</v>
      </c>
      <c r="C16" s="144" t="s">
        <v>153</v>
      </c>
      <c r="D16" s="86">
        <v>30000</v>
      </c>
      <c r="E16" s="86">
        <v>20000</v>
      </c>
      <c r="F16" s="86">
        <v>24000</v>
      </c>
      <c r="G16" s="86">
        <v>28000</v>
      </c>
      <c r="H16" s="31"/>
      <c r="I16" s="36"/>
    </row>
    <row r="17" spans="1:9" x14ac:dyDescent="0.25">
      <c r="A17" s="35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35"/>
      <c r="B18" s="31" t="s">
        <v>347</v>
      </c>
      <c r="C18" s="31"/>
      <c r="D18" s="31"/>
      <c r="E18" s="31"/>
      <c r="F18" s="31"/>
      <c r="G18" s="31"/>
      <c r="H18" s="31"/>
      <c r="I18" s="36"/>
    </row>
    <row r="19" spans="1:9" x14ac:dyDescent="0.25">
      <c r="A19" s="35"/>
      <c r="B19" s="31" t="s">
        <v>348</v>
      </c>
      <c r="C19" s="31"/>
      <c r="D19" s="31"/>
      <c r="E19" s="31"/>
      <c r="F19" s="31"/>
      <c r="G19" s="31"/>
      <c r="H19" s="31"/>
      <c r="I19" s="36"/>
    </row>
    <row r="20" spans="1:9" x14ac:dyDescent="0.25">
      <c r="A20" s="35"/>
      <c r="B20" s="31" t="s">
        <v>349</v>
      </c>
      <c r="C20" s="31"/>
      <c r="D20" s="31"/>
      <c r="E20" s="31"/>
      <c r="F20" s="31"/>
      <c r="G20" s="31"/>
      <c r="H20" s="31"/>
      <c r="I20" s="36"/>
    </row>
    <row r="21" spans="1:9" x14ac:dyDescent="0.25">
      <c r="A21" s="35"/>
      <c r="B21" s="31"/>
      <c r="C21" s="31"/>
      <c r="D21" s="31"/>
      <c r="E21" s="31"/>
      <c r="F21" s="31"/>
      <c r="G21" s="31"/>
      <c r="H21" s="31"/>
      <c r="I21" s="36"/>
    </row>
    <row r="22" spans="1:9" x14ac:dyDescent="0.25">
      <c r="A22" s="40" t="s">
        <v>2</v>
      </c>
      <c r="B22" s="31" t="s">
        <v>154</v>
      </c>
      <c r="C22" s="31"/>
      <c r="D22" s="31"/>
      <c r="E22" s="31"/>
      <c r="F22" s="31"/>
      <c r="G22" s="31"/>
      <c r="H22" s="31"/>
      <c r="I22" s="36"/>
    </row>
    <row r="23" spans="1:9" ht="15.75" thickBot="1" x14ac:dyDescent="0.3">
      <c r="A23" s="9">
        <f>INDEX('Point Grid'!$C$8:$I$38,MATCH($A$1,'Point Grid'!$A$8:$A$38,0),MATCH(A22,'Point Grid'!$C$7:$I$7,0))</f>
        <v>0.5</v>
      </c>
      <c r="B23" s="31"/>
      <c r="C23" s="31"/>
      <c r="D23" s="31"/>
      <c r="E23" s="31"/>
      <c r="F23" s="31"/>
      <c r="G23" s="31"/>
      <c r="H23" s="31"/>
      <c r="I23" s="36"/>
    </row>
    <row r="24" spans="1:9" ht="15.75" thickBot="1" x14ac:dyDescent="0.3">
      <c r="A24" s="5"/>
      <c r="B24" s="43"/>
      <c r="C24" s="31"/>
      <c r="D24" s="31"/>
      <c r="E24" s="31"/>
      <c r="F24" s="31"/>
      <c r="G24" s="31"/>
      <c r="H24" s="31"/>
      <c r="I24" s="36"/>
    </row>
    <row r="25" spans="1:9" x14ac:dyDescent="0.25">
      <c r="A25" s="35"/>
      <c r="B25" s="43"/>
      <c r="C25" s="31"/>
      <c r="D25" s="31"/>
      <c r="E25" s="31"/>
      <c r="F25" s="31"/>
      <c r="G25" s="31"/>
      <c r="H25" s="31"/>
      <c r="I25" s="36"/>
    </row>
    <row r="26" spans="1:9" x14ac:dyDescent="0.25">
      <c r="A26" s="40" t="s">
        <v>3</v>
      </c>
      <c r="B26" s="31" t="s">
        <v>350</v>
      </c>
      <c r="C26" s="31"/>
      <c r="D26" s="31"/>
      <c r="E26" s="31"/>
      <c r="F26" s="31"/>
      <c r="G26" s="31"/>
      <c r="H26" s="31"/>
      <c r="I26" s="36"/>
    </row>
    <row r="27" spans="1:9" ht="15.75" thickBot="1" x14ac:dyDescent="0.3">
      <c r="A27" s="9">
        <f>INDEX('Point Grid'!$C$8:$I$38,MATCH($A$1,'Point Grid'!$A$8:$A$38,0),MATCH(A26,'Point Grid'!$C$7:$I$7,0))</f>
        <v>1.5</v>
      </c>
      <c r="B27" s="43" t="s">
        <v>351</v>
      </c>
      <c r="C27" s="43"/>
      <c r="D27" s="31"/>
      <c r="E27" s="31"/>
      <c r="F27" s="31"/>
      <c r="G27" s="31"/>
      <c r="H27" s="31"/>
      <c r="I27" s="36"/>
    </row>
    <row r="28" spans="1:9" ht="15.75" thickBot="1" x14ac:dyDescent="0.3">
      <c r="A28" s="5"/>
      <c r="B28" s="32" t="s">
        <v>344</v>
      </c>
      <c r="C28" s="31"/>
      <c r="D28" s="31"/>
      <c r="E28" s="31"/>
      <c r="F28" s="31"/>
      <c r="G28" s="31"/>
      <c r="H28" s="31"/>
      <c r="I28" s="36"/>
    </row>
    <row r="29" spans="1:9" x14ac:dyDescent="0.25">
      <c r="A29" s="35"/>
      <c r="B29" s="31" t="s">
        <v>345</v>
      </c>
      <c r="C29" s="31"/>
      <c r="D29" s="31"/>
      <c r="E29" s="31"/>
      <c r="F29" s="31"/>
      <c r="G29" s="31"/>
      <c r="H29" s="31"/>
      <c r="I29" s="36"/>
    </row>
    <row r="30" spans="1:9" x14ac:dyDescent="0.25">
      <c r="A30" s="35"/>
      <c r="B30" s="31" t="s">
        <v>346</v>
      </c>
      <c r="C30" s="31"/>
      <c r="D30" s="31"/>
      <c r="E30" s="31"/>
      <c r="F30" s="31"/>
      <c r="G30" s="31"/>
      <c r="H30" s="31"/>
      <c r="I30" s="36"/>
    </row>
    <row r="31" spans="1:9" ht="15.75" thickBot="1" x14ac:dyDescent="0.3">
      <c r="A31" s="37"/>
      <c r="B31" s="38"/>
      <c r="C31" s="38"/>
      <c r="D31" s="38"/>
      <c r="E31" s="38"/>
      <c r="F31" s="38"/>
      <c r="G31" s="38"/>
      <c r="H31" s="38"/>
      <c r="I31" s="39"/>
    </row>
  </sheetData>
  <mergeCells count="1">
    <mergeCell ref="H1:I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I20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6" width="9.42578125" style="34" customWidth="1"/>
    <col min="7" max="7" width="10.28515625" style="34" customWidth="1"/>
    <col min="8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22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360</v>
      </c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Grid'!B:B,MATCH($A$1,'Point Grid'!A:A,0))</f>
        <v>2</v>
      </c>
      <c r="B4" s="43" t="s">
        <v>361</v>
      </c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133" t="s">
        <v>362</v>
      </c>
      <c r="C5" s="31"/>
      <c r="D5" s="31"/>
      <c r="E5" s="31"/>
      <c r="F5" s="31"/>
      <c r="G5" s="31"/>
      <c r="H5" s="31"/>
      <c r="I5" s="36"/>
    </row>
    <row r="6" spans="1:9" x14ac:dyDescent="0.25">
      <c r="A6" s="35"/>
      <c r="B6" s="43" t="s">
        <v>363</v>
      </c>
      <c r="C6" s="31"/>
      <c r="D6" s="31"/>
      <c r="E6" s="31"/>
      <c r="F6" s="31"/>
      <c r="G6" s="31"/>
      <c r="H6" s="31"/>
      <c r="I6" s="36"/>
    </row>
    <row r="7" spans="1:9" x14ac:dyDescent="0.25">
      <c r="A7" s="35"/>
      <c r="B7" s="43" t="s">
        <v>364</v>
      </c>
      <c r="C7" s="31"/>
      <c r="D7" s="31"/>
      <c r="E7" s="31"/>
      <c r="F7" s="31"/>
      <c r="G7" s="31"/>
      <c r="H7" s="31"/>
      <c r="I7" s="36"/>
    </row>
    <row r="8" spans="1:9" x14ac:dyDescent="0.25">
      <c r="A8" s="35"/>
      <c r="B8" s="43"/>
      <c r="C8" s="31"/>
      <c r="D8" s="31"/>
      <c r="E8" s="31"/>
      <c r="F8" s="31"/>
      <c r="G8" s="31"/>
      <c r="H8" s="31"/>
      <c r="I8" s="36"/>
    </row>
    <row r="9" spans="1:9" x14ac:dyDescent="0.25">
      <c r="A9" s="40" t="s">
        <v>2</v>
      </c>
      <c r="B9" s="31" t="s">
        <v>365</v>
      </c>
      <c r="C9" s="31"/>
      <c r="D9" s="31"/>
      <c r="E9" s="31"/>
      <c r="F9" s="31"/>
      <c r="G9" s="31"/>
      <c r="H9" s="31"/>
      <c r="I9" s="36"/>
    </row>
    <row r="10" spans="1:9" ht="15.75" thickBot="1" x14ac:dyDescent="0.3">
      <c r="A10" s="9">
        <f>INDEX('Point Grid'!$C$8:$I$38,MATCH($A$1,'Point Grid'!$A$8:$A$38,0),MATCH(A9,'Point Grid'!$C$7:$I$7,0))</f>
        <v>0.5</v>
      </c>
      <c r="B10" s="31" t="s">
        <v>366</v>
      </c>
      <c r="C10" s="31"/>
      <c r="D10" s="31"/>
      <c r="E10" s="31"/>
      <c r="F10" s="31"/>
      <c r="G10" s="31"/>
      <c r="H10" s="31"/>
      <c r="I10" s="36"/>
    </row>
    <row r="11" spans="1:9" ht="15.75" thickBot="1" x14ac:dyDescent="0.3">
      <c r="A11" s="5"/>
      <c r="B11" s="31"/>
      <c r="C11" s="31"/>
      <c r="D11" s="31"/>
      <c r="E11" s="31"/>
      <c r="F11" s="31"/>
      <c r="G11" s="31"/>
      <c r="H11" s="31"/>
      <c r="I11" s="36"/>
    </row>
    <row r="12" spans="1:9" x14ac:dyDescent="0.25">
      <c r="A12" s="27"/>
      <c r="B12" s="31"/>
      <c r="C12" s="31"/>
      <c r="D12" s="31"/>
      <c r="E12" s="31"/>
      <c r="F12" s="31"/>
      <c r="G12" s="31"/>
      <c r="H12" s="31"/>
      <c r="I12" s="36"/>
    </row>
    <row r="13" spans="1:9" x14ac:dyDescent="0.25">
      <c r="A13" s="40" t="s">
        <v>3</v>
      </c>
      <c r="B13" s="31" t="s">
        <v>367</v>
      </c>
      <c r="C13" s="31"/>
      <c r="D13" s="31"/>
      <c r="E13" s="31"/>
      <c r="F13" s="31"/>
      <c r="G13" s="31"/>
      <c r="H13" s="31"/>
      <c r="I13" s="36"/>
    </row>
    <row r="14" spans="1:9" ht="15.75" thickBot="1" x14ac:dyDescent="0.3">
      <c r="A14" s="9">
        <f>INDEX('Point Grid'!$C$8:$I$38,MATCH($A$1,'Point Grid'!$A$8:$A$38,0),MATCH(A13,'Point Grid'!$C$7:$I$7,0))</f>
        <v>1.5</v>
      </c>
      <c r="B14" s="31" t="s">
        <v>368</v>
      </c>
      <c r="C14" s="31"/>
      <c r="D14" s="31"/>
      <c r="E14" s="31"/>
      <c r="F14" s="31"/>
      <c r="G14" s="31"/>
      <c r="H14" s="31"/>
      <c r="I14" s="36"/>
    </row>
    <row r="15" spans="1:9" ht="15.75" thickBot="1" x14ac:dyDescent="0.3">
      <c r="A15" s="5"/>
      <c r="B15" s="31"/>
      <c r="C15" s="31"/>
      <c r="D15" s="31"/>
      <c r="E15" s="31"/>
      <c r="F15" s="31"/>
      <c r="G15" s="31"/>
      <c r="H15" s="31"/>
      <c r="I15" s="36"/>
    </row>
    <row r="16" spans="1:9" x14ac:dyDescent="0.25">
      <c r="A16" s="35"/>
      <c r="B16" s="32" t="s">
        <v>369</v>
      </c>
      <c r="C16" s="31"/>
      <c r="D16" s="31"/>
      <c r="E16" s="31"/>
      <c r="F16" s="31"/>
      <c r="G16" s="31"/>
      <c r="H16" s="31"/>
      <c r="I16" s="36"/>
    </row>
    <row r="17" spans="1:9" x14ac:dyDescent="0.25">
      <c r="A17" s="35"/>
      <c r="B17" s="31" t="s">
        <v>370</v>
      </c>
      <c r="C17" s="31"/>
      <c r="D17" s="31"/>
      <c r="E17" s="31"/>
      <c r="F17" s="31"/>
      <c r="G17" s="31"/>
      <c r="H17" s="31"/>
      <c r="I17" s="36"/>
    </row>
    <row r="18" spans="1:9" x14ac:dyDescent="0.25">
      <c r="A18" s="35"/>
      <c r="B18" s="31" t="s">
        <v>371</v>
      </c>
      <c r="C18" s="31"/>
      <c r="D18" s="31"/>
      <c r="E18" s="31"/>
      <c r="F18" s="31"/>
      <c r="G18" s="31"/>
      <c r="H18" s="31"/>
      <c r="I18" s="36"/>
    </row>
    <row r="19" spans="1:9" x14ac:dyDescent="0.25">
      <c r="A19" s="35"/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37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48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6" width="9.42578125" style="34" customWidth="1"/>
    <col min="7" max="8" width="12.42578125" style="34" customWidth="1"/>
    <col min="9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23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187</v>
      </c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Grid'!B:B,MATCH($A$1,'Point Grid'!A:A,0))</f>
        <v>3</v>
      </c>
      <c r="B4" s="31" t="s">
        <v>220</v>
      </c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 t="s">
        <v>221</v>
      </c>
      <c r="C5" s="31"/>
      <c r="D5" s="31"/>
      <c r="E5" s="31"/>
      <c r="F5" s="31"/>
      <c r="G5" s="31"/>
      <c r="H5" s="31"/>
      <c r="I5" s="36"/>
    </row>
    <row r="6" spans="1:9" x14ac:dyDescent="0.25">
      <c r="A6" s="35"/>
      <c r="B6" s="31"/>
      <c r="C6" s="31"/>
      <c r="D6" s="31"/>
      <c r="E6" s="31"/>
      <c r="F6" s="31"/>
      <c r="G6" s="31"/>
      <c r="H6" s="31"/>
      <c r="I6" s="36"/>
    </row>
    <row r="7" spans="1:9" x14ac:dyDescent="0.25">
      <c r="A7" s="35"/>
      <c r="B7" s="66" t="s">
        <v>108</v>
      </c>
      <c r="C7" s="153"/>
      <c r="D7" s="153"/>
      <c r="E7" s="88"/>
      <c r="F7" s="88"/>
      <c r="G7" s="148" t="s">
        <v>119</v>
      </c>
      <c r="H7" s="148" t="s">
        <v>120</v>
      </c>
      <c r="I7" s="36"/>
    </row>
    <row r="8" spans="1:9" x14ac:dyDescent="0.25">
      <c r="A8" s="35"/>
      <c r="B8" s="73" t="s">
        <v>121</v>
      </c>
      <c r="C8" s="153"/>
      <c r="D8" s="153"/>
      <c r="E8" s="88"/>
      <c r="F8" s="88"/>
      <c r="G8" s="94">
        <v>0</v>
      </c>
      <c r="H8" s="94">
        <v>0</v>
      </c>
      <c r="I8" s="36"/>
    </row>
    <row r="9" spans="1:9" x14ac:dyDescent="0.25">
      <c r="A9" s="35"/>
      <c r="B9" s="73" t="s">
        <v>122</v>
      </c>
      <c r="C9" s="153"/>
      <c r="D9" s="153"/>
      <c r="E9" s="88"/>
      <c r="F9" s="88"/>
      <c r="G9" s="94">
        <v>0</v>
      </c>
      <c r="H9" s="94">
        <v>0</v>
      </c>
      <c r="I9" s="36"/>
    </row>
    <row r="10" spans="1:9" x14ac:dyDescent="0.25">
      <c r="A10" s="35"/>
      <c r="B10" s="66" t="s">
        <v>123</v>
      </c>
      <c r="C10" s="153"/>
      <c r="D10" s="153"/>
      <c r="E10" s="88"/>
      <c r="F10" s="88"/>
      <c r="G10" s="94">
        <v>380000</v>
      </c>
      <c r="H10" s="94">
        <v>350000</v>
      </c>
      <c r="I10" s="36"/>
    </row>
    <row r="11" spans="1:9" x14ac:dyDescent="0.25">
      <c r="A11" s="35"/>
      <c r="B11" s="66" t="s">
        <v>124</v>
      </c>
      <c r="C11" s="153"/>
      <c r="D11" s="153"/>
      <c r="E11" s="88"/>
      <c r="F11" s="88"/>
      <c r="G11" s="64"/>
      <c r="H11" s="64"/>
      <c r="I11" s="36"/>
    </row>
    <row r="12" spans="1:9" x14ac:dyDescent="0.25">
      <c r="A12" s="35"/>
      <c r="B12" s="154" t="s">
        <v>125</v>
      </c>
      <c r="C12" s="153"/>
      <c r="D12" s="153"/>
      <c r="E12" s="88"/>
      <c r="F12" s="88"/>
      <c r="G12" s="94">
        <v>70000</v>
      </c>
      <c r="H12" s="94">
        <v>60000</v>
      </c>
      <c r="I12" s="36"/>
    </row>
    <row r="13" spans="1:9" x14ac:dyDescent="0.25">
      <c r="A13" s="35"/>
      <c r="B13" s="154" t="s">
        <v>126</v>
      </c>
      <c r="C13" s="153"/>
      <c r="D13" s="153"/>
      <c r="E13" s="88"/>
      <c r="F13" s="88"/>
      <c r="G13" s="94">
        <v>140000</v>
      </c>
      <c r="H13" s="94">
        <v>140000</v>
      </c>
      <c r="I13" s="36"/>
    </row>
    <row r="14" spans="1:9" x14ac:dyDescent="0.25">
      <c r="A14" s="35"/>
      <c r="B14" s="155" t="s">
        <v>127</v>
      </c>
      <c r="C14" s="153"/>
      <c r="D14" s="153"/>
      <c r="E14" s="88"/>
      <c r="F14" s="88"/>
      <c r="G14" s="94" t="s">
        <v>95</v>
      </c>
      <c r="H14" s="94">
        <v>700000</v>
      </c>
      <c r="I14" s="36"/>
    </row>
    <row r="15" spans="1:9" x14ac:dyDescent="0.25">
      <c r="A15" s="35"/>
      <c r="B15" s="152"/>
      <c r="C15" s="48"/>
      <c r="D15" s="48"/>
      <c r="E15" s="31"/>
      <c r="F15" s="31"/>
      <c r="G15" s="150"/>
      <c r="H15" s="150"/>
      <c r="I15" s="36"/>
    </row>
    <row r="16" spans="1:9" x14ac:dyDescent="0.25">
      <c r="A16" s="35"/>
      <c r="B16" s="66" t="s">
        <v>128</v>
      </c>
      <c r="C16" s="153"/>
      <c r="D16" s="153"/>
      <c r="E16" s="88"/>
      <c r="F16" s="88"/>
      <c r="G16" s="148" t="str">
        <f t="shared" ref="G16:H16" si="0">G7</f>
        <v>Current Year</v>
      </c>
      <c r="H16" s="148" t="str">
        <f t="shared" si="0"/>
        <v>Prior Year</v>
      </c>
      <c r="I16" s="36"/>
    </row>
    <row r="17" spans="1:10" x14ac:dyDescent="0.25">
      <c r="A17" s="35"/>
      <c r="B17" s="73" t="s">
        <v>125</v>
      </c>
      <c r="C17" s="153"/>
      <c r="D17" s="153"/>
      <c r="E17" s="88"/>
      <c r="F17" s="88"/>
      <c r="G17" s="94">
        <v>140000</v>
      </c>
      <c r="H17" s="94">
        <v>120000</v>
      </c>
      <c r="I17" s="36"/>
    </row>
    <row r="18" spans="1:10" x14ac:dyDescent="0.25">
      <c r="A18" s="35"/>
      <c r="B18" s="73" t="s">
        <v>126</v>
      </c>
      <c r="C18" s="153"/>
      <c r="D18" s="153"/>
      <c r="E18" s="88"/>
      <c r="F18" s="88"/>
      <c r="G18" s="94">
        <v>380000</v>
      </c>
      <c r="H18" s="94">
        <v>350000</v>
      </c>
      <c r="I18" s="36"/>
    </row>
    <row r="19" spans="1:10" x14ac:dyDescent="0.25">
      <c r="A19" s="35"/>
      <c r="B19" s="66" t="s">
        <v>129</v>
      </c>
      <c r="C19" s="153"/>
      <c r="D19" s="153"/>
      <c r="E19" s="88"/>
      <c r="F19" s="88"/>
      <c r="G19" s="94">
        <v>650000</v>
      </c>
      <c r="H19" s="94">
        <v>600000</v>
      </c>
      <c r="I19" s="36"/>
    </row>
    <row r="20" spans="1:10" x14ac:dyDescent="0.25">
      <c r="A20" s="35"/>
      <c r="B20" s="101"/>
      <c r="C20" s="48"/>
      <c r="D20" s="48"/>
      <c r="E20" s="31"/>
      <c r="F20" s="31"/>
      <c r="G20" s="151"/>
      <c r="H20" s="151"/>
      <c r="I20" s="36"/>
    </row>
    <row r="21" spans="1:10" x14ac:dyDescent="0.25">
      <c r="A21" s="35"/>
      <c r="B21" s="66" t="s">
        <v>130</v>
      </c>
      <c r="C21" s="153"/>
      <c r="D21" s="153"/>
      <c r="E21" s="88"/>
      <c r="F21" s="88"/>
      <c r="G21" s="148" t="str">
        <f t="shared" ref="G21:H21" si="1">G7</f>
        <v>Current Year</v>
      </c>
      <c r="H21" s="148" t="str">
        <f t="shared" si="1"/>
        <v>Prior Year</v>
      </c>
      <c r="I21" s="36"/>
    </row>
    <row r="22" spans="1:10" x14ac:dyDescent="0.25">
      <c r="A22" s="35"/>
      <c r="B22" s="66" t="s">
        <v>131</v>
      </c>
      <c r="C22" s="153"/>
      <c r="D22" s="153"/>
      <c r="E22" s="88"/>
      <c r="F22" s="88"/>
      <c r="G22" s="149"/>
      <c r="H22" s="94"/>
      <c r="I22" s="36"/>
    </row>
    <row r="23" spans="1:10" x14ac:dyDescent="0.25">
      <c r="A23" s="35"/>
      <c r="B23" s="156" t="s">
        <v>132</v>
      </c>
      <c r="C23" s="153"/>
      <c r="D23" s="153"/>
      <c r="E23" s="88"/>
      <c r="F23" s="88"/>
      <c r="G23" s="94">
        <v>200000</v>
      </c>
      <c r="H23" s="94">
        <v>180000</v>
      </c>
      <c r="I23" s="36"/>
    </row>
    <row r="24" spans="1:10" x14ac:dyDescent="0.25">
      <c r="A24" s="35"/>
      <c r="B24" s="156" t="s">
        <v>133</v>
      </c>
      <c r="C24" s="153"/>
      <c r="D24" s="153"/>
      <c r="E24" s="88"/>
      <c r="F24" s="88"/>
      <c r="G24" s="94">
        <v>30000</v>
      </c>
      <c r="H24" s="94">
        <v>20000</v>
      </c>
      <c r="I24" s="36"/>
    </row>
    <row r="25" spans="1:10" x14ac:dyDescent="0.25">
      <c r="A25" s="35"/>
      <c r="B25" s="156" t="s">
        <v>134</v>
      </c>
      <c r="C25" s="153"/>
      <c r="D25" s="153"/>
      <c r="E25" s="88"/>
      <c r="F25" s="88"/>
      <c r="G25" s="94">
        <v>80000</v>
      </c>
      <c r="H25" s="94">
        <v>50000</v>
      </c>
      <c r="I25" s="36"/>
    </row>
    <row r="26" spans="1:10" x14ac:dyDescent="0.25">
      <c r="A26" s="35"/>
      <c r="B26" s="66" t="s">
        <v>135</v>
      </c>
      <c r="C26" s="153"/>
      <c r="D26" s="153"/>
      <c r="E26" s="88"/>
      <c r="F26" s="88"/>
      <c r="G26" s="94">
        <v>13000</v>
      </c>
      <c r="H26" s="94">
        <v>8000</v>
      </c>
      <c r="I26" s="36"/>
    </row>
    <row r="27" spans="1:10" x14ac:dyDescent="0.25">
      <c r="A27" s="35"/>
      <c r="B27" s="66" t="s">
        <v>136</v>
      </c>
      <c r="C27" s="153"/>
      <c r="D27" s="153"/>
      <c r="E27" s="88"/>
      <c r="F27" s="88"/>
      <c r="G27" s="94">
        <v>17000</v>
      </c>
      <c r="H27" s="94">
        <v>10000</v>
      </c>
      <c r="I27" s="36"/>
    </row>
    <row r="28" spans="1:10" x14ac:dyDescent="0.25">
      <c r="A28" s="35"/>
      <c r="B28" s="73" t="s">
        <v>137</v>
      </c>
      <c r="C28" s="153"/>
      <c r="D28" s="153"/>
      <c r="E28" s="88"/>
      <c r="F28" s="88"/>
      <c r="G28" s="94">
        <v>7000</v>
      </c>
      <c r="H28" s="94">
        <v>5000</v>
      </c>
      <c r="I28" s="36"/>
    </row>
    <row r="29" spans="1:10" x14ac:dyDescent="0.25">
      <c r="A29" s="31"/>
      <c r="B29" s="66" t="s">
        <v>138</v>
      </c>
      <c r="C29" s="153"/>
      <c r="D29" s="153"/>
      <c r="E29" s="88"/>
      <c r="F29" s="88"/>
      <c r="G29" s="94">
        <v>23000</v>
      </c>
      <c r="H29" s="94">
        <v>13000</v>
      </c>
      <c r="I29" s="36"/>
      <c r="J29" s="102"/>
    </row>
    <row r="30" spans="1:10" x14ac:dyDescent="0.25">
      <c r="A30" s="43"/>
      <c r="B30" s="152"/>
      <c r="C30" s="48"/>
      <c r="D30" s="48"/>
      <c r="E30" s="48"/>
      <c r="F30" s="48"/>
      <c r="G30" s="151"/>
      <c r="H30" s="151"/>
      <c r="I30" s="114"/>
      <c r="J30" s="102"/>
    </row>
    <row r="31" spans="1:10" x14ac:dyDescent="0.25">
      <c r="A31" s="43"/>
      <c r="B31" s="66" t="s">
        <v>139</v>
      </c>
      <c r="C31" s="153"/>
      <c r="D31" s="153"/>
      <c r="E31" s="153"/>
      <c r="F31" s="153"/>
      <c r="G31" s="148" t="str">
        <f t="shared" ref="G31:H31" si="2">G7</f>
        <v>Current Year</v>
      </c>
      <c r="H31" s="148" t="str">
        <f t="shared" si="2"/>
        <v>Prior Year</v>
      </c>
      <c r="I31" s="114"/>
      <c r="J31" s="102"/>
    </row>
    <row r="32" spans="1:10" x14ac:dyDescent="0.25">
      <c r="A32" s="43"/>
      <c r="B32" s="66" t="s">
        <v>140</v>
      </c>
      <c r="C32" s="153"/>
      <c r="D32" s="153"/>
      <c r="E32" s="153"/>
      <c r="F32" s="153"/>
      <c r="G32" s="94">
        <v>30000</v>
      </c>
      <c r="H32" s="94">
        <v>18000</v>
      </c>
      <c r="I32" s="114"/>
      <c r="J32" s="102"/>
    </row>
    <row r="33" spans="1:10" x14ac:dyDescent="0.25">
      <c r="A33" s="43"/>
      <c r="B33" s="73" t="s">
        <v>141</v>
      </c>
      <c r="C33" s="153"/>
      <c r="D33" s="153"/>
      <c r="E33" s="153"/>
      <c r="F33" s="153"/>
      <c r="G33" s="94">
        <v>1000</v>
      </c>
      <c r="H33" s="94">
        <v>1000</v>
      </c>
      <c r="I33" s="114"/>
      <c r="J33" s="102"/>
    </row>
    <row r="34" spans="1:10" x14ac:dyDescent="0.25">
      <c r="A34" s="43"/>
      <c r="B34" s="73" t="s">
        <v>142</v>
      </c>
      <c r="C34" s="153"/>
      <c r="D34" s="153"/>
      <c r="E34" s="153"/>
      <c r="F34" s="153"/>
      <c r="G34" s="94">
        <v>14000</v>
      </c>
      <c r="H34" s="94">
        <v>9000</v>
      </c>
      <c r="I34" s="114"/>
    </row>
    <row r="35" spans="1:10" x14ac:dyDescent="0.25">
      <c r="A35" s="43"/>
      <c r="B35" s="43"/>
      <c r="C35" s="43"/>
      <c r="D35" s="43"/>
      <c r="E35" s="43"/>
      <c r="F35" s="43"/>
      <c r="G35" s="43"/>
      <c r="H35" s="43"/>
      <c r="I35" s="114"/>
    </row>
    <row r="36" spans="1:10" x14ac:dyDescent="0.25">
      <c r="A36" s="43"/>
      <c r="B36" s="43" t="s">
        <v>372</v>
      </c>
      <c r="C36" s="43"/>
      <c r="D36" s="43"/>
      <c r="E36" s="43"/>
      <c r="F36" s="43"/>
      <c r="G36" s="43"/>
      <c r="H36" s="43"/>
      <c r="I36" s="114"/>
    </row>
    <row r="37" spans="1:10" x14ac:dyDescent="0.25">
      <c r="A37" s="43"/>
      <c r="B37" s="43"/>
      <c r="C37" s="43"/>
      <c r="D37" s="43"/>
      <c r="E37" s="43"/>
      <c r="F37" s="43"/>
      <c r="G37" s="43"/>
      <c r="H37" s="43"/>
      <c r="I37" s="114"/>
    </row>
    <row r="38" spans="1:10" x14ac:dyDescent="0.25">
      <c r="A38" s="40" t="s">
        <v>2</v>
      </c>
      <c r="B38" s="43" t="s">
        <v>373</v>
      </c>
      <c r="C38" s="43"/>
      <c r="D38" s="43"/>
      <c r="E38" s="43"/>
      <c r="F38" s="43"/>
      <c r="G38" s="43"/>
      <c r="H38" s="43"/>
      <c r="I38" s="114"/>
    </row>
    <row r="39" spans="1:10" ht="15.75" thickBot="1" x14ac:dyDescent="0.3">
      <c r="A39" s="9">
        <f>INDEX('Point Grid'!$C$8:$I$38,MATCH($A$1,'Point Grid'!$A$8:$A$38,0),MATCH(A38,'Point Grid'!$C$7:$I$7,0))</f>
        <v>2</v>
      </c>
      <c r="B39" s="43"/>
      <c r="C39" s="43"/>
      <c r="D39" s="43"/>
      <c r="E39" s="43"/>
      <c r="F39" s="43"/>
      <c r="G39" s="43"/>
      <c r="H39" s="43"/>
      <c r="I39" s="114"/>
    </row>
    <row r="40" spans="1:10" ht="15.75" thickBot="1" x14ac:dyDescent="0.3">
      <c r="A40" s="5"/>
      <c r="B40" s="43" t="s">
        <v>374</v>
      </c>
      <c r="C40" s="43"/>
      <c r="D40" s="43"/>
      <c r="E40" s="43"/>
      <c r="F40" s="43"/>
      <c r="G40" s="43"/>
      <c r="H40" s="43"/>
      <c r="I40" s="114"/>
    </row>
    <row r="41" spans="1:10" x14ac:dyDescent="0.25">
      <c r="A41" s="43"/>
      <c r="B41" s="43" t="s">
        <v>375</v>
      </c>
      <c r="C41" s="43"/>
      <c r="D41" s="43"/>
      <c r="E41" s="43"/>
      <c r="F41" s="43"/>
      <c r="G41" s="43"/>
      <c r="H41" s="43"/>
      <c r="I41" s="114"/>
    </row>
    <row r="42" spans="1:10" x14ac:dyDescent="0.25">
      <c r="A42" s="43"/>
      <c r="B42" s="43" t="s">
        <v>376</v>
      </c>
      <c r="C42" s="43"/>
      <c r="D42" s="43"/>
      <c r="E42" s="43"/>
      <c r="F42" s="43"/>
      <c r="G42" s="43"/>
      <c r="H42" s="43"/>
      <c r="I42" s="114"/>
    </row>
    <row r="43" spans="1:10" x14ac:dyDescent="0.25">
      <c r="A43" s="43"/>
      <c r="B43" s="43" t="s">
        <v>377</v>
      </c>
      <c r="C43" s="43"/>
      <c r="D43" s="43"/>
      <c r="E43" s="43"/>
      <c r="F43" s="43"/>
      <c r="G43" s="43"/>
      <c r="H43" s="43"/>
      <c r="I43" s="114"/>
    </row>
    <row r="44" spans="1:10" x14ac:dyDescent="0.25">
      <c r="A44" s="43"/>
      <c r="B44" s="43"/>
      <c r="C44" s="43"/>
      <c r="D44" s="43"/>
      <c r="E44" s="43"/>
      <c r="F44" s="43"/>
      <c r="G44" s="43"/>
      <c r="H44" s="43"/>
      <c r="I44" s="114"/>
    </row>
    <row r="45" spans="1:10" x14ac:dyDescent="0.25">
      <c r="A45" s="40" t="s">
        <v>3</v>
      </c>
      <c r="B45" s="43" t="s">
        <v>378</v>
      </c>
      <c r="C45" s="43"/>
      <c r="D45" s="43"/>
      <c r="E45" s="43"/>
      <c r="F45" s="43"/>
      <c r="G45" s="43"/>
      <c r="H45" s="43"/>
      <c r="I45" s="114"/>
    </row>
    <row r="46" spans="1:10" ht="15.75" thickBot="1" x14ac:dyDescent="0.3">
      <c r="A46" s="9">
        <f>INDEX('Point Grid'!$C$8:$I$38,MATCH($A$1,'Point Grid'!$A$8:$A$38,0),MATCH(A45,'Point Grid'!$C$7:$I$7,0))</f>
        <v>1</v>
      </c>
      <c r="B46" s="43"/>
      <c r="C46" s="43"/>
      <c r="D46" s="43"/>
      <c r="E46" s="43"/>
      <c r="F46" s="43"/>
      <c r="G46" s="43"/>
      <c r="H46" s="43"/>
      <c r="I46" s="114"/>
    </row>
    <row r="47" spans="1:10" ht="15.75" thickBot="1" x14ac:dyDescent="0.3">
      <c r="A47" s="5"/>
      <c r="B47" s="43"/>
      <c r="C47" s="43"/>
      <c r="D47" s="43"/>
      <c r="E47" s="43"/>
      <c r="F47" s="43"/>
      <c r="G47" s="43"/>
      <c r="H47" s="43"/>
      <c r="I47" s="114"/>
    </row>
    <row r="48" spans="1:10" ht="15.75" thickBot="1" x14ac:dyDescent="0.3">
      <c r="A48" s="44"/>
      <c r="B48" s="44"/>
      <c r="C48" s="44"/>
      <c r="D48" s="44"/>
      <c r="E48" s="44"/>
      <c r="F48" s="44"/>
      <c r="G48" s="44"/>
      <c r="H48" s="44"/>
      <c r="I48" s="115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26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24</v>
      </c>
      <c r="B1" s="49" t="s">
        <v>12</v>
      </c>
      <c r="C1" s="33"/>
      <c r="D1" s="33"/>
      <c r="E1" s="33"/>
      <c r="F1" s="33"/>
      <c r="G1" s="33"/>
      <c r="H1" s="159" t="s">
        <v>30</v>
      </c>
      <c r="I1" s="162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379</v>
      </c>
      <c r="C3" s="31"/>
      <c r="D3" s="31"/>
      <c r="E3" s="31"/>
      <c r="F3" s="31"/>
      <c r="G3" s="31"/>
      <c r="H3" s="31"/>
      <c r="I3" s="36"/>
    </row>
    <row r="4" spans="1:9" x14ac:dyDescent="0.25">
      <c r="A4" s="9">
        <f>INDEX('Point Grid'!B:B,MATCH($A$1,'Point Grid'!A:A,0))</f>
        <v>1.25</v>
      </c>
      <c r="B4" s="31" t="s">
        <v>380</v>
      </c>
      <c r="C4" s="31"/>
      <c r="D4" s="31"/>
      <c r="E4" s="31"/>
      <c r="F4" s="31"/>
      <c r="G4" s="31"/>
      <c r="H4" s="31"/>
      <c r="I4" s="36"/>
    </row>
    <row r="5" spans="1:9" x14ac:dyDescent="0.25">
      <c r="A5" s="35"/>
      <c r="B5" s="31"/>
      <c r="C5" s="31"/>
      <c r="D5" s="31"/>
      <c r="E5" s="31"/>
      <c r="F5" s="31"/>
      <c r="G5" s="31"/>
      <c r="H5" s="31"/>
      <c r="I5" s="36"/>
    </row>
    <row r="6" spans="1:9" x14ac:dyDescent="0.25">
      <c r="A6" s="35"/>
      <c r="B6" s="87" t="s">
        <v>381</v>
      </c>
      <c r="C6" s="88"/>
      <c r="D6" s="88"/>
      <c r="E6" s="87"/>
      <c r="F6" s="128">
        <v>250000</v>
      </c>
      <c r="G6" s="31"/>
      <c r="H6" s="31"/>
      <c r="I6" s="36"/>
    </row>
    <row r="7" spans="1:9" x14ac:dyDescent="0.25">
      <c r="A7" s="35"/>
      <c r="B7" s="87"/>
      <c r="C7" s="88"/>
      <c r="D7" s="88"/>
      <c r="E7" s="87"/>
      <c r="F7" s="128"/>
      <c r="G7" s="31"/>
      <c r="H7" s="31"/>
      <c r="I7" s="36"/>
    </row>
    <row r="8" spans="1:9" x14ac:dyDescent="0.25">
      <c r="A8" s="35"/>
      <c r="B8" s="87" t="s">
        <v>382</v>
      </c>
      <c r="C8" s="88"/>
      <c r="D8" s="88"/>
      <c r="E8" s="87"/>
      <c r="F8" s="128"/>
      <c r="G8" s="31"/>
      <c r="H8" s="31"/>
      <c r="I8" s="36"/>
    </row>
    <row r="9" spans="1:9" x14ac:dyDescent="0.25">
      <c r="A9" s="35"/>
      <c r="B9" s="87" t="s">
        <v>383</v>
      </c>
      <c r="C9" s="88"/>
      <c r="D9" s="88"/>
      <c r="E9" s="87"/>
      <c r="F9" s="128">
        <v>20000</v>
      </c>
      <c r="G9" s="31"/>
      <c r="H9" s="31"/>
      <c r="I9" s="36"/>
    </row>
    <row r="10" spans="1:9" x14ac:dyDescent="0.25">
      <c r="A10" s="35"/>
      <c r="B10" s="87" t="s">
        <v>384</v>
      </c>
      <c r="C10" s="88"/>
      <c r="D10" s="88"/>
      <c r="E10" s="87"/>
      <c r="F10" s="128">
        <v>12500</v>
      </c>
      <c r="G10" s="31"/>
      <c r="H10" s="31"/>
      <c r="I10" s="36"/>
    </row>
    <row r="11" spans="1:9" x14ac:dyDescent="0.25">
      <c r="A11" s="35"/>
      <c r="B11" s="87" t="s">
        <v>385</v>
      </c>
      <c r="C11" s="88"/>
      <c r="D11" s="88"/>
      <c r="E11" s="87"/>
      <c r="F11" s="128">
        <v>15000</v>
      </c>
      <c r="G11" s="31"/>
      <c r="H11" s="31"/>
      <c r="I11" s="36"/>
    </row>
    <row r="12" spans="1:9" x14ac:dyDescent="0.25">
      <c r="A12" s="35"/>
      <c r="B12" s="87" t="s">
        <v>386</v>
      </c>
      <c r="C12" s="88"/>
      <c r="D12" s="88"/>
      <c r="E12" s="87"/>
      <c r="F12" s="128">
        <v>30000</v>
      </c>
      <c r="G12" s="31"/>
      <c r="H12" s="31"/>
      <c r="I12" s="36"/>
    </row>
    <row r="13" spans="1:9" x14ac:dyDescent="0.25">
      <c r="A13" s="35"/>
      <c r="B13" s="87" t="s">
        <v>387</v>
      </c>
      <c r="C13" s="88"/>
      <c r="D13" s="88"/>
      <c r="E13" s="87"/>
      <c r="F13" s="128">
        <v>75000</v>
      </c>
      <c r="G13" s="31"/>
      <c r="H13" s="31"/>
      <c r="I13" s="36"/>
    </row>
    <row r="14" spans="1:9" x14ac:dyDescent="0.25">
      <c r="A14" s="35"/>
      <c r="B14" s="87" t="s">
        <v>388</v>
      </c>
      <c r="C14" s="88"/>
      <c r="D14" s="88"/>
      <c r="E14" s="87"/>
      <c r="F14" s="128">
        <v>7000</v>
      </c>
      <c r="G14" s="31"/>
      <c r="H14" s="31"/>
      <c r="I14" s="36"/>
    </row>
    <row r="15" spans="1:9" x14ac:dyDescent="0.25">
      <c r="A15" s="35"/>
      <c r="B15" s="87" t="s">
        <v>389</v>
      </c>
      <c r="C15" s="88"/>
      <c r="D15" s="88"/>
      <c r="E15" s="87"/>
      <c r="F15" s="128">
        <v>10000</v>
      </c>
      <c r="G15" s="31"/>
      <c r="H15" s="31"/>
      <c r="I15" s="36"/>
    </row>
    <row r="16" spans="1:9" x14ac:dyDescent="0.25">
      <c r="A16" s="35"/>
      <c r="B16" s="87" t="s">
        <v>390</v>
      </c>
      <c r="C16" s="88"/>
      <c r="D16" s="88"/>
      <c r="E16" s="87"/>
      <c r="F16" s="128">
        <v>65000</v>
      </c>
      <c r="G16" s="31"/>
      <c r="H16" s="31"/>
      <c r="I16" s="36"/>
    </row>
    <row r="17" spans="1:9" x14ac:dyDescent="0.25">
      <c r="A17" s="35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40" t="s">
        <v>2</v>
      </c>
      <c r="B18" s="31" t="s">
        <v>391</v>
      </c>
      <c r="C18" s="31"/>
      <c r="D18" s="31"/>
      <c r="E18" s="31"/>
      <c r="F18" s="31"/>
      <c r="G18" s="31"/>
      <c r="H18" s="31"/>
      <c r="I18" s="36"/>
    </row>
    <row r="19" spans="1:9" ht="15.75" thickBot="1" x14ac:dyDescent="0.3">
      <c r="A19" s="9">
        <f>INDEX('Point Grid'!$C$8:$I$38,MATCH($A$1,'Point Grid'!$A$8:$A$38,0),MATCH(A18,'Point Grid'!$C$7:$I$7,0))</f>
        <v>1</v>
      </c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5"/>
      <c r="B20" s="31"/>
      <c r="C20" s="31"/>
      <c r="D20" s="31"/>
      <c r="E20" s="31"/>
      <c r="F20" s="31"/>
      <c r="G20" s="31"/>
      <c r="H20" s="31"/>
      <c r="I20" s="36"/>
    </row>
    <row r="21" spans="1:9" x14ac:dyDescent="0.25">
      <c r="A21" s="35"/>
      <c r="B21" s="31"/>
      <c r="C21" s="31"/>
      <c r="D21" s="31"/>
      <c r="E21" s="31"/>
      <c r="F21" s="31"/>
      <c r="G21" s="31"/>
      <c r="H21" s="31"/>
      <c r="I21" s="36"/>
    </row>
    <row r="22" spans="1:9" x14ac:dyDescent="0.25">
      <c r="A22" s="40" t="s">
        <v>3</v>
      </c>
      <c r="B22" s="31" t="s">
        <v>392</v>
      </c>
      <c r="C22" s="31"/>
      <c r="D22" s="31"/>
      <c r="E22" s="31"/>
      <c r="F22" s="31"/>
      <c r="G22" s="31"/>
      <c r="H22" s="31"/>
      <c r="I22" s="36"/>
    </row>
    <row r="23" spans="1:9" ht="15.75" thickBot="1" x14ac:dyDescent="0.3">
      <c r="A23" s="9">
        <f>INDEX('Point Grid'!$C$8:$I$38,MATCH($A$1,'Point Grid'!$A$8:$A$38,0),MATCH(A22,'Point Grid'!$C$7:$I$7,0))</f>
        <v>0.25</v>
      </c>
      <c r="B23" s="31"/>
      <c r="C23" s="31"/>
      <c r="D23" s="31"/>
      <c r="E23" s="31"/>
      <c r="F23" s="31"/>
      <c r="G23" s="31"/>
      <c r="H23" s="31"/>
      <c r="I23" s="36"/>
    </row>
    <row r="24" spans="1:9" ht="15.75" thickBot="1" x14ac:dyDescent="0.3">
      <c r="A24" s="5"/>
      <c r="B24" s="31"/>
      <c r="C24" s="31"/>
      <c r="D24" s="31"/>
      <c r="E24" s="31"/>
      <c r="F24" s="31"/>
      <c r="G24" s="31"/>
      <c r="H24" s="31"/>
      <c r="I24" s="36"/>
    </row>
    <row r="25" spans="1:9" x14ac:dyDescent="0.25">
      <c r="A25" s="35"/>
      <c r="B25" s="31"/>
      <c r="C25" s="31"/>
      <c r="D25" s="31"/>
      <c r="E25" s="31"/>
      <c r="F25" s="31"/>
      <c r="G25" s="31"/>
      <c r="H25" s="31"/>
      <c r="I25" s="36"/>
    </row>
    <row r="26" spans="1:9" ht="15.75" thickBot="1" x14ac:dyDescent="0.3">
      <c r="A26" s="37"/>
      <c r="B26" s="38"/>
      <c r="C26" s="38"/>
      <c r="D26" s="38"/>
      <c r="E26" s="38"/>
      <c r="F26" s="38"/>
      <c r="G26" s="38"/>
      <c r="H26" s="38"/>
      <c r="I26" s="39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20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9" width="9.42578125" style="34" customWidth="1"/>
    <col min="10" max="10" width="10.7109375" style="34" customWidth="1"/>
    <col min="11" max="16384" width="9.140625" style="34"/>
  </cols>
  <sheetData>
    <row r="1" spans="1:9" x14ac:dyDescent="0.25">
      <c r="A1" s="7">
        <v>25</v>
      </c>
      <c r="B1" s="49" t="s">
        <v>12</v>
      </c>
      <c r="C1" s="33"/>
      <c r="D1" s="33"/>
      <c r="E1" s="33"/>
      <c r="F1" s="33"/>
      <c r="G1" s="33"/>
      <c r="H1" s="202" t="s">
        <v>30</v>
      </c>
      <c r="I1" s="203"/>
    </row>
    <row r="2" spans="1:9" x14ac:dyDescent="0.25">
      <c r="A2" s="35"/>
      <c r="B2" s="31"/>
      <c r="C2" s="31"/>
      <c r="D2" s="31"/>
      <c r="E2" s="31"/>
      <c r="F2" s="31"/>
      <c r="G2" s="31"/>
      <c r="H2" s="31"/>
      <c r="I2" s="36"/>
    </row>
    <row r="3" spans="1:9" x14ac:dyDescent="0.25">
      <c r="A3" s="8" t="s">
        <v>13</v>
      </c>
      <c r="B3" s="31" t="s">
        <v>393</v>
      </c>
      <c r="C3" s="31"/>
      <c r="D3" s="31"/>
      <c r="E3" s="31"/>
      <c r="F3" s="31"/>
      <c r="G3" s="31"/>
      <c r="H3" s="31"/>
      <c r="I3" s="36"/>
    </row>
    <row r="4" spans="1:9" ht="15.75" thickBot="1" x14ac:dyDescent="0.3">
      <c r="A4" s="9">
        <f>INDEX('Point Grid'!B:B,MATCH($A$1,'Point Grid'!A:A,0))</f>
        <v>1</v>
      </c>
      <c r="B4" s="31" t="s">
        <v>394</v>
      </c>
      <c r="C4" s="31"/>
      <c r="D4" s="31"/>
      <c r="E4" s="31"/>
      <c r="F4" s="31"/>
      <c r="G4" s="31"/>
      <c r="H4" s="31"/>
      <c r="I4" s="36"/>
    </row>
    <row r="5" spans="1:9" ht="15.75" thickBot="1" x14ac:dyDescent="0.3">
      <c r="A5" s="5"/>
      <c r="B5" s="31"/>
      <c r="C5" s="31"/>
      <c r="D5" s="31"/>
      <c r="E5" s="31"/>
      <c r="F5" s="31"/>
      <c r="G5" s="31"/>
      <c r="H5" s="31"/>
      <c r="I5" s="36"/>
    </row>
    <row r="6" spans="1:9" x14ac:dyDescent="0.25">
      <c r="A6" s="35"/>
      <c r="B6" s="31" t="s">
        <v>395</v>
      </c>
      <c r="C6" s="31"/>
      <c r="D6" s="31"/>
      <c r="E6" s="31"/>
      <c r="F6" s="31"/>
      <c r="G6" s="31"/>
      <c r="H6" s="31"/>
      <c r="I6" s="36"/>
    </row>
    <row r="7" spans="1:9" x14ac:dyDescent="0.25">
      <c r="A7" s="35"/>
      <c r="B7" s="31" t="s">
        <v>396</v>
      </c>
      <c r="C7" s="31"/>
      <c r="D7" s="31"/>
      <c r="E7" s="31"/>
      <c r="F7" s="31"/>
      <c r="G7" s="31"/>
      <c r="H7" s="31"/>
      <c r="I7" s="36"/>
    </row>
    <row r="8" spans="1:9" x14ac:dyDescent="0.25">
      <c r="A8" s="35"/>
      <c r="B8" s="31"/>
      <c r="C8" s="31"/>
      <c r="D8" s="31"/>
      <c r="E8" s="31"/>
      <c r="F8" s="31"/>
      <c r="G8" s="31"/>
      <c r="H8" s="31"/>
      <c r="I8" s="36"/>
    </row>
    <row r="9" spans="1:9" x14ac:dyDescent="0.25">
      <c r="A9" s="35"/>
      <c r="B9" s="31"/>
      <c r="C9" s="31"/>
      <c r="D9" s="31"/>
      <c r="E9" s="31"/>
      <c r="F9" s="31"/>
      <c r="G9" s="31"/>
      <c r="H9" s="31"/>
      <c r="I9" s="36"/>
    </row>
    <row r="10" spans="1:9" x14ac:dyDescent="0.25">
      <c r="A10" s="35"/>
      <c r="B10" s="31"/>
      <c r="C10" s="31"/>
      <c r="D10" s="31"/>
      <c r="E10" s="31"/>
      <c r="F10" s="31"/>
      <c r="G10" s="31"/>
      <c r="H10" s="31"/>
      <c r="I10" s="36"/>
    </row>
    <row r="11" spans="1:9" x14ac:dyDescent="0.25">
      <c r="A11" s="35"/>
      <c r="B11" s="31"/>
      <c r="C11" s="31"/>
      <c r="D11" s="31"/>
      <c r="E11" s="31"/>
      <c r="F11" s="31"/>
      <c r="G11" s="31"/>
      <c r="H11" s="31"/>
      <c r="I11" s="36"/>
    </row>
    <row r="12" spans="1:9" x14ac:dyDescent="0.25">
      <c r="A12" s="35"/>
      <c r="B12" s="31"/>
      <c r="C12" s="31"/>
      <c r="D12" s="31"/>
      <c r="E12" s="31"/>
      <c r="F12" s="31"/>
      <c r="G12" s="31"/>
      <c r="H12" s="31"/>
      <c r="I12" s="36"/>
    </row>
    <row r="13" spans="1:9" x14ac:dyDescent="0.25">
      <c r="A13" s="35"/>
      <c r="B13" s="31"/>
      <c r="C13" s="31"/>
      <c r="D13" s="31"/>
      <c r="E13" s="31"/>
      <c r="F13" s="31"/>
      <c r="G13" s="31"/>
      <c r="H13" s="31"/>
      <c r="I13" s="36"/>
    </row>
    <row r="14" spans="1:9" x14ac:dyDescent="0.25">
      <c r="A14" s="35"/>
      <c r="B14" s="31"/>
      <c r="C14" s="31"/>
      <c r="D14" s="31"/>
      <c r="E14" s="31"/>
      <c r="F14" s="31"/>
      <c r="G14" s="31"/>
      <c r="H14" s="31"/>
      <c r="I14" s="36"/>
    </row>
    <row r="15" spans="1:9" x14ac:dyDescent="0.25">
      <c r="A15" s="35"/>
      <c r="B15" s="31"/>
      <c r="C15" s="31"/>
      <c r="D15" s="31"/>
      <c r="E15" s="31"/>
      <c r="F15" s="31"/>
      <c r="G15" s="31"/>
      <c r="H15" s="31"/>
      <c r="I15" s="36"/>
    </row>
    <row r="16" spans="1:9" x14ac:dyDescent="0.25">
      <c r="A16" s="35"/>
      <c r="B16" s="31"/>
      <c r="C16" s="31"/>
      <c r="D16" s="31"/>
      <c r="E16" s="31"/>
      <c r="F16" s="31"/>
      <c r="G16" s="31"/>
      <c r="H16" s="31"/>
      <c r="I16" s="36"/>
    </row>
    <row r="17" spans="1:9" x14ac:dyDescent="0.25">
      <c r="A17" s="35"/>
      <c r="B17" s="31"/>
      <c r="C17" s="31"/>
      <c r="D17" s="31"/>
      <c r="E17" s="31"/>
      <c r="F17" s="31"/>
      <c r="G17" s="31"/>
      <c r="H17" s="31"/>
      <c r="I17" s="36"/>
    </row>
    <row r="18" spans="1:9" x14ac:dyDescent="0.25">
      <c r="A18" s="35"/>
      <c r="B18" s="31"/>
      <c r="C18" s="31"/>
      <c r="D18" s="31"/>
      <c r="E18" s="31"/>
      <c r="F18" s="31"/>
      <c r="G18" s="31"/>
      <c r="H18" s="31"/>
      <c r="I18" s="36"/>
    </row>
    <row r="19" spans="1:9" x14ac:dyDescent="0.25">
      <c r="A19" s="35"/>
      <c r="B19" s="31"/>
      <c r="C19" s="31"/>
      <c r="D19" s="31"/>
      <c r="E19" s="31"/>
      <c r="F19" s="31"/>
      <c r="G19" s="31"/>
      <c r="H19" s="31"/>
      <c r="I19" s="36"/>
    </row>
    <row r="20" spans="1:9" ht="15.75" thickBot="1" x14ac:dyDescent="0.3">
      <c r="A20" s="37"/>
      <c r="B20" s="38"/>
      <c r="C20" s="38"/>
      <c r="D20" s="38"/>
      <c r="E20" s="38"/>
      <c r="F20" s="38"/>
      <c r="G20" s="38"/>
      <c r="H20" s="38"/>
      <c r="I20" s="39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20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10" width="9.140625" style="34" customWidth="1"/>
    <col min="11" max="11" width="10.7109375" style="34" customWidth="1"/>
    <col min="12" max="16384" width="9.140625" style="34"/>
  </cols>
  <sheetData>
    <row r="1" spans="1:10" x14ac:dyDescent="0.25">
      <c r="A1" s="7">
        <v>26</v>
      </c>
      <c r="B1" s="49" t="s">
        <v>12</v>
      </c>
      <c r="C1" s="33"/>
      <c r="D1" s="33"/>
      <c r="E1" s="33"/>
      <c r="F1" s="33"/>
      <c r="G1" s="33"/>
      <c r="H1" s="33"/>
      <c r="I1" s="159" t="s">
        <v>30</v>
      </c>
      <c r="J1" s="162"/>
    </row>
    <row r="2" spans="1:10" x14ac:dyDescent="0.25">
      <c r="A2" s="35"/>
      <c r="B2" s="31"/>
      <c r="C2" s="31"/>
      <c r="D2" s="31"/>
      <c r="E2" s="31"/>
      <c r="F2" s="31"/>
      <c r="G2" s="31"/>
      <c r="H2" s="31"/>
      <c r="I2" s="31"/>
      <c r="J2" s="36"/>
    </row>
    <row r="3" spans="1:10" x14ac:dyDescent="0.25">
      <c r="A3" s="8" t="s">
        <v>13</v>
      </c>
      <c r="B3" s="43"/>
      <c r="C3" s="31"/>
      <c r="D3" s="31"/>
      <c r="E3" s="31"/>
      <c r="F3" s="31"/>
      <c r="G3" s="31"/>
      <c r="H3" s="31"/>
      <c r="I3" s="31"/>
      <c r="J3" s="36"/>
    </row>
    <row r="4" spans="1:10" x14ac:dyDescent="0.25">
      <c r="A4" s="9">
        <f>INDEX('Point Grid'!B:B,MATCH($A$1,'Point Grid'!A:A,0))</f>
        <v>1.25</v>
      </c>
      <c r="B4" s="43"/>
      <c r="C4" s="31"/>
      <c r="D4" s="31"/>
      <c r="E4" s="31"/>
      <c r="F4" s="31"/>
      <c r="G4" s="31"/>
      <c r="H4" s="31"/>
      <c r="I4" s="31"/>
      <c r="J4" s="36"/>
    </row>
    <row r="5" spans="1:10" x14ac:dyDescent="0.25">
      <c r="A5" s="35"/>
      <c r="B5" s="43"/>
      <c r="C5" s="31"/>
      <c r="D5" s="31"/>
      <c r="E5" s="31"/>
      <c r="F5" s="31"/>
      <c r="G5" s="31"/>
      <c r="H5" s="31"/>
      <c r="I5" s="31"/>
      <c r="J5" s="36"/>
    </row>
    <row r="6" spans="1:10" x14ac:dyDescent="0.25">
      <c r="A6" s="40" t="s">
        <v>2</v>
      </c>
      <c r="B6" s="31" t="s">
        <v>397</v>
      </c>
      <c r="C6" s="31"/>
      <c r="D6" s="31"/>
      <c r="E6" s="31"/>
      <c r="F6" s="31"/>
      <c r="G6" s="31"/>
      <c r="H6" s="31"/>
      <c r="I6" s="31"/>
      <c r="J6" s="36"/>
    </row>
    <row r="7" spans="1:10" ht="15.75" thickBot="1" x14ac:dyDescent="0.3">
      <c r="A7" s="9">
        <f>INDEX('Point Grid'!$C$8:$I$38,MATCH($A$1,'Point Grid'!$A$8:$A$38,0),MATCH(A6,'Point Grid'!$C$7:$I$7,0))</f>
        <v>0.5</v>
      </c>
      <c r="B7" s="31" t="s">
        <v>398</v>
      </c>
      <c r="C7" s="31"/>
      <c r="D7" s="31"/>
      <c r="E7" s="31"/>
      <c r="F7" s="31"/>
      <c r="G7" s="31"/>
      <c r="H7" s="31"/>
      <c r="I7" s="31"/>
      <c r="J7" s="36"/>
    </row>
    <row r="8" spans="1:10" ht="15.75" thickBot="1" x14ac:dyDescent="0.3">
      <c r="A8" s="5"/>
      <c r="B8" s="31" t="s">
        <v>400</v>
      </c>
      <c r="C8" s="31"/>
      <c r="D8" s="31"/>
      <c r="E8" s="31"/>
      <c r="F8" s="31"/>
      <c r="G8" s="31"/>
      <c r="H8" s="31"/>
      <c r="I8" s="31"/>
      <c r="J8" s="36"/>
    </row>
    <row r="9" spans="1:10" x14ac:dyDescent="0.25">
      <c r="A9" s="35"/>
      <c r="B9" s="31" t="s">
        <v>399</v>
      </c>
      <c r="C9" s="31"/>
      <c r="D9" s="31"/>
      <c r="E9" s="31"/>
      <c r="F9" s="31"/>
      <c r="G9" s="31"/>
      <c r="H9" s="31"/>
      <c r="I9" s="31"/>
      <c r="J9" s="36"/>
    </row>
    <row r="10" spans="1:10" x14ac:dyDescent="0.25">
      <c r="A10" s="35"/>
      <c r="B10" s="31" t="s">
        <v>400</v>
      </c>
      <c r="C10" s="31"/>
      <c r="D10" s="31"/>
      <c r="E10" s="31"/>
      <c r="F10" s="31"/>
      <c r="G10" s="31"/>
      <c r="H10" s="31"/>
      <c r="I10" s="31"/>
      <c r="J10" s="36"/>
    </row>
    <row r="11" spans="1:10" x14ac:dyDescent="0.25">
      <c r="A11" s="35"/>
      <c r="B11" s="31"/>
      <c r="C11" s="31"/>
      <c r="D11" s="31"/>
      <c r="E11" s="31"/>
      <c r="F11" s="31"/>
      <c r="G11" s="31"/>
      <c r="H11" s="31"/>
      <c r="I11" s="31"/>
      <c r="J11" s="36"/>
    </row>
    <row r="12" spans="1:10" x14ac:dyDescent="0.25">
      <c r="A12" s="40" t="s">
        <v>3</v>
      </c>
      <c r="B12" s="31" t="s">
        <v>401</v>
      </c>
      <c r="C12" s="31"/>
      <c r="D12" s="31"/>
      <c r="E12" s="31"/>
      <c r="F12" s="31"/>
      <c r="G12" s="31"/>
      <c r="H12" s="31"/>
      <c r="I12" s="31"/>
      <c r="J12" s="36"/>
    </row>
    <row r="13" spans="1:10" ht="15.75" thickBot="1" x14ac:dyDescent="0.3">
      <c r="A13" s="9">
        <f>INDEX('Point Grid'!$C$8:$I$38,MATCH($A$1,'Point Grid'!$A$8:$A$38,0),MATCH(A12,'Point Grid'!$C$7:$I$7,0))</f>
        <v>0.75</v>
      </c>
      <c r="B13" s="31" t="s">
        <v>402</v>
      </c>
      <c r="C13" s="31"/>
      <c r="D13" s="31"/>
      <c r="E13" s="31"/>
      <c r="F13" s="31"/>
      <c r="G13" s="31"/>
      <c r="H13" s="31"/>
      <c r="I13" s="31"/>
      <c r="J13" s="36"/>
    </row>
    <row r="14" spans="1:10" ht="15.75" thickBot="1" x14ac:dyDescent="0.3">
      <c r="A14" s="5"/>
      <c r="B14" s="31"/>
      <c r="C14" s="31"/>
      <c r="D14" s="31"/>
      <c r="E14" s="31"/>
      <c r="F14" s="31"/>
      <c r="G14" s="31"/>
      <c r="H14" s="31"/>
      <c r="I14" s="31"/>
      <c r="J14" s="36"/>
    </row>
    <row r="15" spans="1:10" x14ac:dyDescent="0.25">
      <c r="A15" s="35"/>
      <c r="B15" s="31"/>
      <c r="C15" s="31"/>
      <c r="D15" s="31"/>
      <c r="E15" s="31"/>
      <c r="F15" s="31"/>
      <c r="G15" s="31"/>
      <c r="H15" s="31"/>
      <c r="I15" s="31"/>
      <c r="J15" s="36"/>
    </row>
    <row r="16" spans="1:10" x14ac:dyDescent="0.25">
      <c r="A16" s="35"/>
      <c r="B16" s="31"/>
      <c r="C16" s="31"/>
      <c r="D16" s="31"/>
      <c r="E16" s="31"/>
      <c r="F16" s="31"/>
      <c r="G16" s="31"/>
      <c r="H16" s="31"/>
      <c r="I16" s="31"/>
      <c r="J16" s="36"/>
    </row>
    <row r="17" spans="1:10" x14ac:dyDescent="0.25">
      <c r="A17" s="35"/>
      <c r="B17" s="31"/>
      <c r="C17" s="31"/>
      <c r="D17" s="31"/>
      <c r="E17" s="31"/>
      <c r="F17" s="31"/>
      <c r="G17" s="31"/>
      <c r="H17" s="31"/>
      <c r="I17" s="31"/>
      <c r="J17" s="36"/>
    </row>
    <row r="18" spans="1:10" x14ac:dyDescent="0.25">
      <c r="A18" s="35"/>
      <c r="B18" s="31"/>
      <c r="C18" s="31"/>
      <c r="D18" s="31"/>
      <c r="E18" s="31"/>
      <c r="F18" s="31"/>
      <c r="G18" s="31"/>
      <c r="H18" s="31"/>
      <c r="I18" s="31"/>
      <c r="J18" s="36"/>
    </row>
    <row r="19" spans="1:10" x14ac:dyDescent="0.25">
      <c r="A19" s="35"/>
      <c r="B19" s="31"/>
      <c r="C19" s="31"/>
      <c r="D19" s="31"/>
      <c r="E19" s="31"/>
      <c r="F19" s="31"/>
      <c r="G19" s="31"/>
      <c r="H19" s="31"/>
      <c r="I19" s="31"/>
      <c r="J19" s="36"/>
    </row>
    <row r="20" spans="1:10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9"/>
    </row>
  </sheetData>
  <mergeCells count="1">
    <mergeCell ref="I1:J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20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10" width="9.140625" style="34" customWidth="1"/>
    <col min="11" max="11" width="10.7109375" style="34" customWidth="1"/>
    <col min="12" max="16384" width="9.140625" style="34"/>
  </cols>
  <sheetData>
    <row r="1" spans="1:10" x14ac:dyDescent="0.25">
      <c r="A1" s="7">
        <v>27</v>
      </c>
      <c r="B1" s="49" t="s">
        <v>12</v>
      </c>
      <c r="C1" s="33"/>
      <c r="D1" s="33"/>
      <c r="E1" s="33"/>
      <c r="F1" s="33"/>
      <c r="G1" s="33"/>
      <c r="H1" s="33"/>
      <c r="I1" s="159" t="s">
        <v>30</v>
      </c>
      <c r="J1" s="162"/>
    </row>
    <row r="2" spans="1:10" x14ac:dyDescent="0.25">
      <c r="A2" s="35"/>
      <c r="B2" s="31"/>
      <c r="C2" s="31"/>
      <c r="D2" s="31"/>
      <c r="E2" s="31"/>
      <c r="F2" s="31"/>
      <c r="G2" s="31"/>
      <c r="H2" s="31"/>
      <c r="I2" s="31"/>
      <c r="J2" s="36"/>
    </row>
    <row r="3" spans="1:10" x14ac:dyDescent="0.25">
      <c r="A3" s="8" t="s">
        <v>13</v>
      </c>
      <c r="B3" s="31"/>
      <c r="C3" s="31"/>
      <c r="D3" s="31"/>
      <c r="E3" s="31"/>
      <c r="F3" s="31"/>
      <c r="G3" s="31"/>
      <c r="H3" s="31"/>
      <c r="I3" s="31"/>
      <c r="J3" s="36"/>
    </row>
    <row r="4" spans="1:10" x14ac:dyDescent="0.25">
      <c r="A4" s="9">
        <f>INDEX('Point Grid'!B:B,MATCH($A$1,'Point Grid'!A:A,0))</f>
        <v>2.5</v>
      </c>
      <c r="B4" s="31"/>
      <c r="C4" s="31"/>
      <c r="D4" s="31"/>
      <c r="E4" s="31"/>
      <c r="F4" s="31"/>
      <c r="G4" s="31"/>
      <c r="H4" s="31"/>
      <c r="I4" s="31"/>
      <c r="J4" s="36"/>
    </row>
    <row r="5" spans="1:10" x14ac:dyDescent="0.25">
      <c r="A5" s="35"/>
      <c r="B5" s="31"/>
      <c r="C5" s="31"/>
      <c r="D5" s="31"/>
      <c r="E5" s="31"/>
      <c r="F5" s="31"/>
      <c r="G5" s="31"/>
      <c r="H5" s="31"/>
      <c r="I5" s="31"/>
      <c r="J5" s="36"/>
    </row>
    <row r="6" spans="1:10" x14ac:dyDescent="0.25">
      <c r="A6" s="40" t="s">
        <v>2</v>
      </c>
      <c r="B6" s="31" t="s">
        <v>403</v>
      </c>
      <c r="C6" s="31"/>
      <c r="D6" s="31"/>
      <c r="E6" s="31"/>
      <c r="F6" s="31"/>
      <c r="G6" s="31"/>
      <c r="H6" s="31"/>
      <c r="I6" s="31"/>
      <c r="J6" s="36"/>
    </row>
    <row r="7" spans="1:10" ht="15.75" thickBot="1" x14ac:dyDescent="0.3">
      <c r="A7" s="9">
        <f>INDEX('Point Grid'!$C$8:$I$38,MATCH($A$1,'Point Grid'!$A$8:$A$38,0),MATCH(A6,'Point Grid'!$C$7:$I$7,0))</f>
        <v>1</v>
      </c>
      <c r="B7" s="31" t="s">
        <v>404</v>
      </c>
      <c r="C7" s="31"/>
      <c r="D7" s="31"/>
      <c r="E7" s="31"/>
      <c r="F7" s="31"/>
      <c r="G7" s="31"/>
      <c r="H7" s="31"/>
      <c r="I7" s="31"/>
      <c r="J7" s="36"/>
    </row>
    <row r="8" spans="1:10" ht="15.75" thickBot="1" x14ac:dyDescent="0.3">
      <c r="A8" s="5"/>
      <c r="B8" s="31"/>
      <c r="C8" s="31"/>
      <c r="D8" s="31"/>
      <c r="E8" s="31"/>
      <c r="F8" s="31"/>
      <c r="G8" s="31"/>
      <c r="H8" s="31"/>
      <c r="I8" s="31"/>
      <c r="J8" s="36"/>
    </row>
    <row r="9" spans="1:10" x14ac:dyDescent="0.25">
      <c r="A9" s="35"/>
      <c r="B9" s="31"/>
      <c r="C9" s="31"/>
      <c r="D9" s="31"/>
      <c r="E9" s="31"/>
      <c r="F9" s="31"/>
      <c r="G9" s="31"/>
      <c r="H9" s="31"/>
      <c r="I9" s="31"/>
      <c r="J9" s="36"/>
    </row>
    <row r="10" spans="1:10" x14ac:dyDescent="0.25">
      <c r="A10" s="40" t="s">
        <v>3</v>
      </c>
      <c r="B10" s="31" t="s">
        <v>405</v>
      </c>
      <c r="C10" s="31"/>
      <c r="D10" s="31"/>
      <c r="E10" s="31"/>
      <c r="F10" s="31"/>
      <c r="G10" s="31"/>
      <c r="H10" s="31"/>
      <c r="I10" s="31"/>
      <c r="J10" s="36"/>
    </row>
    <row r="11" spans="1:10" ht="15.75" thickBot="1" x14ac:dyDescent="0.3">
      <c r="A11" s="9">
        <f>INDEX('Point Grid'!$C$8:$I$38,MATCH($A$1,'Point Grid'!$A$8:$A$38,0),MATCH(A10,'Point Grid'!$C$7:$I$7,0))</f>
        <v>0.5</v>
      </c>
      <c r="B11" s="31" t="s">
        <v>406</v>
      </c>
      <c r="C11" s="31"/>
      <c r="D11" s="31"/>
      <c r="E11" s="31"/>
      <c r="F11" s="31"/>
      <c r="G11" s="31"/>
      <c r="H11" s="31"/>
      <c r="I11" s="31"/>
      <c r="J11" s="36"/>
    </row>
    <row r="12" spans="1:10" ht="15.75" thickBot="1" x14ac:dyDescent="0.3">
      <c r="A12" s="5"/>
      <c r="B12" s="31"/>
      <c r="C12" s="31"/>
      <c r="D12" s="31"/>
      <c r="E12" s="31"/>
      <c r="F12" s="31"/>
      <c r="G12" s="31"/>
      <c r="H12" s="31"/>
      <c r="I12" s="31"/>
      <c r="J12" s="36"/>
    </row>
    <row r="13" spans="1:10" x14ac:dyDescent="0.25">
      <c r="A13" s="43"/>
      <c r="B13" s="31"/>
      <c r="C13" s="31"/>
      <c r="D13" s="31"/>
      <c r="E13" s="31"/>
      <c r="F13" s="31"/>
      <c r="G13" s="31"/>
      <c r="H13" s="31"/>
      <c r="I13" s="31"/>
      <c r="J13" s="36"/>
    </row>
    <row r="14" spans="1:10" x14ac:dyDescent="0.25">
      <c r="A14" s="40" t="s">
        <v>4</v>
      </c>
      <c r="B14" s="31" t="s">
        <v>407</v>
      </c>
      <c r="C14" s="31"/>
      <c r="D14" s="31"/>
      <c r="E14" s="31"/>
      <c r="F14" s="31"/>
      <c r="G14" s="31"/>
      <c r="H14" s="31"/>
      <c r="I14" s="31"/>
      <c r="J14" s="36"/>
    </row>
    <row r="15" spans="1:10" ht="15.75" thickBot="1" x14ac:dyDescent="0.3">
      <c r="A15" s="9">
        <f>INDEX('Point Grid'!$C$8:$I$38,MATCH($A$1,'Point Grid'!$A$8:$A$38,0),MATCH(A14,'Point Grid'!$C$7:$I$7,0))</f>
        <v>1</v>
      </c>
      <c r="B15" s="31"/>
      <c r="C15" s="31"/>
      <c r="D15" s="31"/>
      <c r="E15" s="31"/>
      <c r="F15" s="31"/>
      <c r="G15" s="31"/>
      <c r="H15" s="31"/>
      <c r="I15" s="31"/>
      <c r="J15" s="36"/>
    </row>
    <row r="16" spans="1:10" ht="15.75" thickBot="1" x14ac:dyDescent="0.3">
      <c r="A16" s="5"/>
      <c r="B16" s="31"/>
      <c r="C16" s="31"/>
      <c r="D16" s="31"/>
      <c r="E16" s="31"/>
      <c r="F16" s="31"/>
      <c r="G16" s="31"/>
      <c r="H16" s="31"/>
      <c r="I16" s="31"/>
      <c r="J16" s="36"/>
    </row>
    <row r="17" spans="1:10" x14ac:dyDescent="0.25">
      <c r="A17" s="35"/>
      <c r="B17" s="31"/>
      <c r="C17" s="31"/>
      <c r="D17" s="31"/>
      <c r="E17" s="31"/>
      <c r="F17" s="31"/>
      <c r="G17" s="31"/>
      <c r="H17" s="31"/>
      <c r="I17" s="31"/>
      <c r="J17" s="36"/>
    </row>
    <row r="18" spans="1:10" x14ac:dyDescent="0.25">
      <c r="A18" s="35"/>
      <c r="B18" s="31"/>
      <c r="C18" s="31"/>
      <c r="D18" s="31"/>
      <c r="E18" s="31"/>
      <c r="F18" s="31"/>
      <c r="G18" s="31"/>
      <c r="H18" s="31"/>
      <c r="I18" s="31"/>
      <c r="J18" s="36"/>
    </row>
    <row r="19" spans="1:10" x14ac:dyDescent="0.25">
      <c r="A19" s="35"/>
      <c r="B19" s="31"/>
      <c r="C19" s="31"/>
      <c r="D19" s="31"/>
      <c r="E19" s="31"/>
      <c r="F19" s="31"/>
      <c r="G19" s="31"/>
      <c r="H19" s="31"/>
      <c r="I19" s="31"/>
      <c r="J19" s="36"/>
    </row>
    <row r="20" spans="1:10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9"/>
    </row>
  </sheetData>
  <mergeCells count="1">
    <mergeCell ref="I1:J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20"/>
  <sheetViews>
    <sheetView workbookViewId="0"/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10" width="9.140625" style="34" customWidth="1"/>
    <col min="11" max="11" width="10.7109375" style="34" customWidth="1"/>
    <col min="12" max="16384" width="9.140625" style="34"/>
  </cols>
  <sheetData>
    <row r="1" spans="1:10" x14ac:dyDescent="0.25">
      <c r="A1" s="7">
        <v>28</v>
      </c>
      <c r="B1" s="49" t="s">
        <v>12</v>
      </c>
      <c r="C1" s="33"/>
      <c r="D1" s="33"/>
      <c r="E1" s="33"/>
      <c r="F1" s="33"/>
      <c r="G1" s="33"/>
      <c r="H1" s="33"/>
      <c r="I1" s="159" t="s">
        <v>30</v>
      </c>
      <c r="J1" s="162"/>
    </row>
    <row r="2" spans="1:10" x14ac:dyDescent="0.25">
      <c r="A2" s="35"/>
      <c r="B2" s="31"/>
      <c r="C2" s="31"/>
      <c r="D2" s="31"/>
      <c r="E2" s="31"/>
      <c r="F2" s="31"/>
      <c r="G2" s="31"/>
      <c r="H2" s="31"/>
      <c r="I2" s="31"/>
      <c r="J2" s="36"/>
    </row>
    <row r="3" spans="1:10" x14ac:dyDescent="0.25">
      <c r="A3" s="8" t="s">
        <v>13</v>
      </c>
      <c r="B3" s="31"/>
      <c r="C3" s="31"/>
      <c r="D3" s="31"/>
      <c r="E3" s="31"/>
      <c r="F3" s="31"/>
      <c r="G3" s="31"/>
      <c r="H3" s="31"/>
      <c r="I3" s="31"/>
      <c r="J3" s="36"/>
    </row>
    <row r="4" spans="1:10" x14ac:dyDescent="0.25">
      <c r="A4" s="9">
        <f>INDEX('Point Grid'!B:B,MATCH($A$1,'Point Grid'!A:A,0))</f>
        <v>1.25</v>
      </c>
      <c r="B4" s="31"/>
      <c r="C4" s="31"/>
      <c r="D4" s="31"/>
      <c r="E4" s="31"/>
      <c r="F4" s="31"/>
      <c r="G4" s="31"/>
      <c r="H4" s="31"/>
      <c r="I4" s="31"/>
      <c r="J4" s="36"/>
    </row>
    <row r="5" spans="1:10" x14ac:dyDescent="0.25">
      <c r="A5" s="35"/>
      <c r="B5" s="31"/>
      <c r="C5" s="31"/>
      <c r="D5" s="31"/>
      <c r="E5" s="31"/>
      <c r="F5" s="31"/>
      <c r="G5" s="31"/>
      <c r="H5" s="31"/>
      <c r="I5" s="31"/>
      <c r="J5" s="36"/>
    </row>
    <row r="6" spans="1:10" x14ac:dyDescent="0.25">
      <c r="A6" s="40" t="s">
        <v>2</v>
      </c>
      <c r="B6" s="31" t="s">
        <v>408</v>
      </c>
      <c r="C6" s="31"/>
      <c r="D6" s="31"/>
      <c r="E6" s="31"/>
      <c r="F6" s="31"/>
      <c r="G6" s="31"/>
      <c r="H6" s="31"/>
      <c r="I6" s="31"/>
      <c r="J6" s="36"/>
    </row>
    <row r="7" spans="1:10" ht="15.75" thickBot="1" x14ac:dyDescent="0.3">
      <c r="A7" s="9">
        <f>INDEX('Point Grid'!$C$8:$I$38,MATCH($A$1,'Point Grid'!$A$8:$A$38,0),MATCH(A6,'Point Grid'!$C$7:$I$7,0))</f>
        <v>0.5</v>
      </c>
      <c r="B7" s="31" t="s">
        <v>409</v>
      </c>
      <c r="C7" s="31"/>
      <c r="D7" s="31"/>
      <c r="E7" s="31"/>
      <c r="F7" s="31"/>
      <c r="G7" s="31"/>
      <c r="H7" s="31"/>
      <c r="I7" s="31"/>
      <c r="J7" s="36"/>
    </row>
    <row r="8" spans="1:10" ht="15.75" thickBot="1" x14ac:dyDescent="0.3">
      <c r="A8" s="5"/>
      <c r="B8" s="31"/>
      <c r="C8" s="31"/>
      <c r="D8" s="31"/>
      <c r="E8" s="31"/>
      <c r="F8" s="31"/>
      <c r="G8" s="31"/>
      <c r="H8" s="31"/>
      <c r="I8" s="31"/>
      <c r="J8" s="36"/>
    </row>
    <row r="9" spans="1:10" x14ac:dyDescent="0.25">
      <c r="A9" s="35"/>
      <c r="B9" s="31"/>
      <c r="C9" s="31"/>
      <c r="D9" s="31"/>
      <c r="E9" s="31"/>
      <c r="F9" s="31"/>
      <c r="G9" s="31"/>
      <c r="H9" s="31"/>
      <c r="I9" s="31"/>
      <c r="J9" s="36"/>
    </row>
    <row r="10" spans="1:10" x14ac:dyDescent="0.25">
      <c r="A10" s="40" t="s">
        <v>3</v>
      </c>
      <c r="B10" s="31" t="s">
        <v>410</v>
      </c>
      <c r="C10" s="31"/>
      <c r="D10" s="31"/>
      <c r="E10" s="31"/>
      <c r="F10" s="31"/>
      <c r="G10" s="31"/>
      <c r="H10" s="31"/>
      <c r="I10" s="31"/>
      <c r="J10" s="36"/>
    </row>
    <row r="11" spans="1:10" ht="15.75" thickBot="1" x14ac:dyDescent="0.3">
      <c r="A11" s="9">
        <f>INDEX('Point Grid'!$C$8:$I$38,MATCH($A$1,'Point Grid'!$A$8:$A$38,0),MATCH(A10,'Point Grid'!$C$7:$I$7,0))</f>
        <v>0.75</v>
      </c>
      <c r="B11" s="31" t="s">
        <v>411</v>
      </c>
      <c r="C11" s="31"/>
      <c r="D11" s="31"/>
      <c r="E11" s="31"/>
      <c r="F11" s="31"/>
      <c r="G11" s="31"/>
      <c r="H11" s="31"/>
      <c r="I11" s="31"/>
      <c r="J11" s="36"/>
    </row>
    <row r="12" spans="1:10" ht="15.75" thickBot="1" x14ac:dyDescent="0.3">
      <c r="A12" s="5"/>
      <c r="B12" s="31"/>
      <c r="C12" s="31"/>
      <c r="D12" s="31"/>
      <c r="E12" s="31"/>
      <c r="F12" s="31"/>
      <c r="G12" s="31"/>
      <c r="H12" s="31"/>
      <c r="I12" s="31"/>
      <c r="J12" s="36"/>
    </row>
    <row r="13" spans="1:10" x14ac:dyDescent="0.25">
      <c r="A13" s="35"/>
      <c r="B13" s="31"/>
      <c r="C13" s="31"/>
      <c r="D13" s="31"/>
      <c r="E13" s="31"/>
      <c r="F13" s="31"/>
      <c r="G13" s="31"/>
      <c r="H13" s="31"/>
      <c r="I13" s="31"/>
      <c r="J13" s="36"/>
    </row>
    <row r="14" spans="1:10" x14ac:dyDescent="0.25">
      <c r="A14" s="35"/>
      <c r="B14" s="31"/>
      <c r="C14" s="31"/>
      <c r="D14" s="31"/>
      <c r="E14" s="31"/>
      <c r="F14" s="31"/>
      <c r="G14" s="31"/>
      <c r="H14" s="31"/>
      <c r="I14" s="31"/>
      <c r="J14" s="36"/>
    </row>
    <row r="15" spans="1:10" x14ac:dyDescent="0.25">
      <c r="A15" s="35"/>
      <c r="B15" s="31"/>
      <c r="C15" s="31"/>
      <c r="D15" s="31"/>
      <c r="E15" s="31"/>
      <c r="F15" s="31"/>
      <c r="G15" s="31"/>
      <c r="H15" s="31"/>
      <c r="I15" s="31"/>
      <c r="J15" s="36"/>
    </row>
    <row r="16" spans="1:10" x14ac:dyDescent="0.25">
      <c r="A16" s="35"/>
      <c r="B16" s="31"/>
      <c r="C16" s="31"/>
      <c r="D16" s="31"/>
      <c r="E16" s="31"/>
      <c r="F16" s="31"/>
      <c r="G16" s="31"/>
      <c r="H16" s="31"/>
      <c r="I16" s="31"/>
      <c r="J16" s="36"/>
    </row>
    <row r="17" spans="1:10" x14ac:dyDescent="0.25">
      <c r="A17" s="35"/>
      <c r="B17" s="31"/>
      <c r="C17" s="31"/>
      <c r="D17" s="31"/>
      <c r="E17" s="31"/>
      <c r="F17" s="31"/>
      <c r="G17" s="31"/>
      <c r="H17" s="31"/>
      <c r="I17" s="31"/>
      <c r="J17" s="36"/>
    </row>
    <row r="18" spans="1:10" x14ac:dyDescent="0.25">
      <c r="A18" s="35"/>
      <c r="B18" s="31"/>
      <c r="C18" s="31"/>
      <c r="D18" s="31"/>
      <c r="E18" s="31"/>
      <c r="F18" s="31"/>
      <c r="G18" s="31"/>
      <c r="H18" s="31"/>
      <c r="I18" s="31"/>
      <c r="J18" s="36"/>
    </row>
    <row r="19" spans="1:10" x14ac:dyDescent="0.25">
      <c r="A19" s="35"/>
      <c r="B19" s="31"/>
      <c r="C19" s="31"/>
      <c r="D19" s="31"/>
      <c r="E19" s="31"/>
      <c r="F19" s="31"/>
      <c r="G19" s="31"/>
      <c r="H19" s="31"/>
      <c r="I19" s="31"/>
      <c r="J19" s="36"/>
    </row>
    <row r="20" spans="1:10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9"/>
    </row>
  </sheetData>
  <mergeCells count="1">
    <mergeCell ref="I1:J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21"/>
  <sheetViews>
    <sheetView workbookViewId="0">
      <selection activeCell="D30" sqref="D30"/>
    </sheetView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10" width="9.140625" style="34" customWidth="1"/>
    <col min="11" max="11" width="10.7109375" style="34" customWidth="1"/>
    <col min="12" max="16384" width="9.140625" style="34"/>
  </cols>
  <sheetData>
    <row r="1" spans="1:10" x14ac:dyDescent="0.25">
      <c r="A1" s="7">
        <v>29</v>
      </c>
      <c r="B1" s="49" t="s">
        <v>12</v>
      </c>
      <c r="C1" s="33"/>
      <c r="D1" s="33"/>
      <c r="E1" s="33"/>
      <c r="F1" s="33"/>
      <c r="G1" s="33"/>
      <c r="H1" s="33"/>
      <c r="I1" s="159" t="s">
        <v>30</v>
      </c>
      <c r="J1" s="162"/>
    </row>
    <row r="2" spans="1:10" x14ac:dyDescent="0.25">
      <c r="A2" s="35"/>
      <c r="B2" s="31"/>
      <c r="C2" s="31"/>
      <c r="D2" s="31"/>
      <c r="E2" s="31"/>
      <c r="F2" s="31"/>
      <c r="G2" s="31"/>
      <c r="H2" s="31"/>
      <c r="I2" s="31"/>
      <c r="J2" s="36"/>
    </row>
    <row r="3" spans="1:10" x14ac:dyDescent="0.25">
      <c r="A3" s="8" t="s">
        <v>13</v>
      </c>
      <c r="B3" s="31"/>
      <c r="C3" s="31"/>
      <c r="D3" s="31"/>
      <c r="E3" s="31"/>
      <c r="F3" s="31"/>
      <c r="G3" s="31"/>
      <c r="H3" s="31"/>
      <c r="I3" s="31"/>
      <c r="J3" s="36"/>
    </row>
    <row r="4" spans="1:10" x14ac:dyDescent="0.25">
      <c r="A4" s="9">
        <f>INDEX('Point Grid'!B:B,MATCH($A$1,'Point Grid'!A:A,0))</f>
        <v>3.25</v>
      </c>
      <c r="B4" s="31"/>
      <c r="C4" s="31"/>
      <c r="D4" s="31"/>
      <c r="E4" s="31"/>
      <c r="F4" s="31"/>
      <c r="G4" s="31"/>
      <c r="H4" s="31"/>
      <c r="I4" s="31"/>
      <c r="J4" s="36"/>
    </row>
    <row r="5" spans="1:10" x14ac:dyDescent="0.25">
      <c r="A5" s="35"/>
      <c r="B5" s="31"/>
      <c r="C5" s="31"/>
      <c r="D5" s="31"/>
      <c r="E5" s="31"/>
      <c r="F5" s="31"/>
      <c r="G5" s="31"/>
      <c r="H5" s="31"/>
      <c r="I5" s="31"/>
      <c r="J5" s="36"/>
    </row>
    <row r="6" spans="1:10" x14ac:dyDescent="0.25">
      <c r="A6" s="40" t="s">
        <v>2</v>
      </c>
      <c r="B6" s="31" t="s">
        <v>412</v>
      </c>
      <c r="C6" s="31"/>
      <c r="D6" s="31"/>
      <c r="E6" s="31"/>
      <c r="F6" s="31"/>
      <c r="G6" s="31"/>
      <c r="H6" s="31"/>
      <c r="I6" s="31"/>
      <c r="J6" s="36"/>
    </row>
    <row r="7" spans="1:10" ht="15.75" thickBot="1" x14ac:dyDescent="0.3">
      <c r="A7" s="9">
        <f>INDEX('Point Grid'!$C$8:$I$38,MATCH($A$1,'Point Grid'!$A$8:$A$38,0),MATCH(A6,'Point Grid'!$C$7:$I$7,0))</f>
        <v>1</v>
      </c>
      <c r="B7" s="31" t="s">
        <v>413</v>
      </c>
      <c r="C7" s="31"/>
      <c r="D7" s="31"/>
      <c r="E7" s="31"/>
      <c r="F7" s="31"/>
      <c r="G7" s="31"/>
      <c r="H7" s="31"/>
      <c r="I7" s="31"/>
      <c r="J7" s="36"/>
    </row>
    <row r="8" spans="1:10" ht="15.75" thickBot="1" x14ac:dyDescent="0.3">
      <c r="A8" s="5"/>
      <c r="B8" s="31"/>
      <c r="C8" s="31"/>
      <c r="D8" s="31"/>
      <c r="E8" s="31"/>
      <c r="F8" s="31"/>
      <c r="G8" s="31"/>
      <c r="H8" s="31"/>
      <c r="I8" s="31"/>
      <c r="J8" s="36"/>
    </row>
    <row r="9" spans="1:10" x14ac:dyDescent="0.25">
      <c r="A9" s="43"/>
      <c r="B9" s="31"/>
      <c r="C9" s="31"/>
      <c r="D9" s="31"/>
      <c r="E9" s="31"/>
      <c r="F9" s="31"/>
      <c r="G9" s="31"/>
      <c r="H9" s="31"/>
      <c r="I9" s="31"/>
      <c r="J9" s="36"/>
    </row>
    <row r="10" spans="1:10" x14ac:dyDescent="0.25">
      <c r="A10" s="40" t="s">
        <v>3</v>
      </c>
      <c r="B10" s="31" t="s">
        <v>414</v>
      </c>
      <c r="C10" s="31"/>
      <c r="D10" s="31"/>
      <c r="E10" s="31"/>
      <c r="F10" s="31"/>
      <c r="G10" s="31"/>
      <c r="H10" s="31"/>
      <c r="I10" s="31"/>
      <c r="J10" s="36"/>
    </row>
    <row r="11" spans="1:10" ht="15.75" thickBot="1" x14ac:dyDescent="0.3">
      <c r="A11" s="9">
        <f>INDEX('Point Grid'!$C$8:$I$38,MATCH($A$1,'Point Grid'!$A$8:$A$38,0),MATCH(A10,'Point Grid'!$C$7:$I$7,0))</f>
        <v>0.75</v>
      </c>
      <c r="B11" s="31" t="s">
        <v>415</v>
      </c>
      <c r="C11" s="31"/>
      <c r="D11" s="31"/>
      <c r="E11" s="31"/>
      <c r="F11" s="31"/>
      <c r="G11" s="31"/>
      <c r="H11" s="31"/>
      <c r="I11" s="31"/>
      <c r="J11" s="36"/>
    </row>
    <row r="12" spans="1:10" ht="15.75" thickBot="1" x14ac:dyDescent="0.3">
      <c r="A12" s="5"/>
      <c r="B12" s="31"/>
      <c r="C12" s="31"/>
      <c r="D12" s="31"/>
      <c r="E12" s="31"/>
      <c r="F12" s="31"/>
      <c r="G12" s="31"/>
      <c r="H12" s="31"/>
      <c r="I12" s="31"/>
      <c r="J12" s="36"/>
    </row>
    <row r="13" spans="1:10" x14ac:dyDescent="0.25">
      <c r="A13" s="43"/>
      <c r="B13" s="31"/>
      <c r="C13" s="31"/>
      <c r="D13" s="31"/>
      <c r="E13" s="31"/>
      <c r="F13" s="31"/>
      <c r="G13" s="31"/>
      <c r="H13" s="31"/>
      <c r="I13" s="31"/>
      <c r="J13" s="36"/>
    </row>
    <row r="14" spans="1:10" x14ac:dyDescent="0.25">
      <c r="A14" s="40" t="s">
        <v>4</v>
      </c>
      <c r="B14" s="31" t="s">
        <v>416</v>
      </c>
      <c r="C14" s="31"/>
      <c r="D14" s="31"/>
      <c r="E14" s="31"/>
      <c r="F14" s="31"/>
      <c r="G14" s="31"/>
      <c r="H14" s="31"/>
      <c r="I14" s="31"/>
      <c r="J14" s="36"/>
    </row>
    <row r="15" spans="1:10" ht="15.75" thickBot="1" x14ac:dyDescent="0.3">
      <c r="A15" s="9">
        <f>INDEX('Point Grid'!$C$8:$I$38,MATCH($A$1,'Point Grid'!$A$8:$A$38,0),MATCH(A14,'Point Grid'!$C$7:$I$7,0))</f>
        <v>0.75</v>
      </c>
      <c r="B15" s="31"/>
      <c r="C15" s="31"/>
      <c r="D15" s="31"/>
      <c r="E15" s="31"/>
      <c r="F15" s="31"/>
      <c r="G15" s="31"/>
      <c r="H15" s="31"/>
      <c r="I15" s="31"/>
      <c r="J15" s="36"/>
    </row>
    <row r="16" spans="1:10" ht="15.75" thickBot="1" x14ac:dyDescent="0.3">
      <c r="A16" s="5"/>
      <c r="B16" s="31"/>
      <c r="C16" s="31"/>
      <c r="D16" s="31"/>
      <c r="E16" s="31"/>
      <c r="F16" s="31"/>
      <c r="G16" s="31"/>
      <c r="H16" s="31"/>
      <c r="I16" s="31"/>
      <c r="J16" s="36"/>
    </row>
    <row r="17" spans="1:10" x14ac:dyDescent="0.25">
      <c r="A17" s="35"/>
      <c r="B17" s="31"/>
      <c r="C17" s="31"/>
      <c r="D17" s="31"/>
      <c r="E17" s="31"/>
      <c r="F17" s="31"/>
      <c r="G17" s="31"/>
      <c r="H17" s="31"/>
      <c r="I17" s="31"/>
      <c r="J17" s="36"/>
    </row>
    <row r="18" spans="1:10" x14ac:dyDescent="0.25">
      <c r="A18" s="40" t="s">
        <v>5</v>
      </c>
      <c r="B18" s="31" t="s">
        <v>417</v>
      </c>
      <c r="C18" s="31"/>
      <c r="D18" s="31"/>
      <c r="E18" s="31"/>
      <c r="F18" s="31"/>
      <c r="G18" s="31"/>
      <c r="H18" s="31"/>
      <c r="I18" s="31"/>
      <c r="J18" s="36"/>
    </row>
    <row r="19" spans="1:10" ht="15.75" thickBot="1" x14ac:dyDescent="0.3">
      <c r="A19" s="9">
        <f>INDEX('Point Grid'!$C$8:$I$38,MATCH($A$1,'Point Grid'!$A$8:$A$38,0),MATCH(A18,'Point Grid'!$C$7:$I$7,0))</f>
        <v>0.75</v>
      </c>
      <c r="B19" s="31" t="s">
        <v>418</v>
      </c>
      <c r="C19" s="31"/>
      <c r="D19" s="31"/>
      <c r="E19" s="31"/>
      <c r="F19" s="31"/>
      <c r="G19" s="31"/>
      <c r="H19" s="31"/>
      <c r="I19" s="31"/>
      <c r="J19" s="36"/>
    </row>
    <row r="20" spans="1:10" ht="15.75" thickBot="1" x14ac:dyDescent="0.3">
      <c r="A20" s="5"/>
      <c r="B20" s="31"/>
      <c r="C20" s="31"/>
      <c r="D20" s="31"/>
      <c r="E20" s="31"/>
      <c r="F20" s="31"/>
      <c r="G20" s="31"/>
      <c r="H20" s="31"/>
      <c r="I20" s="31"/>
      <c r="J20" s="36"/>
    </row>
    <row r="21" spans="1:10" ht="15.75" thickBot="1" x14ac:dyDescent="0.3">
      <c r="A21" s="37"/>
      <c r="B21" s="38"/>
      <c r="C21" s="38"/>
      <c r="D21" s="38"/>
      <c r="E21" s="38"/>
      <c r="F21" s="38"/>
      <c r="G21" s="38"/>
      <c r="H21" s="38"/>
      <c r="I21" s="38"/>
      <c r="J21" s="39"/>
    </row>
  </sheetData>
  <mergeCells count="1">
    <mergeCell ref="I1:J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20"/>
  <sheetViews>
    <sheetView workbookViewId="0">
      <selection activeCell="D16" sqref="D16"/>
    </sheetView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10" width="9.140625" style="34" customWidth="1"/>
    <col min="11" max="11" width="10.7109375" style="34" customWidth="1"/>
    <col min="12" max="16384" width="9.140625" style="34"/>
  </cols>
  <sheetData>
    <row r="1" spans="1:10" x14ac:dyDescent="0.25">
      <c r="A1" s="7">
        <v>30</v>
      </c>
      <c r="B1" s="49" t="s">
        <v>12</v>
      </c>
      <c r="C1" s="33"/>
      <c r="D1" s="33"/>
      <c r="E1" s="33"/>
      <c r="F1" s="33"/>
      <c r="G1" s="33"/>
      <c r="H1" s="33"/>
      <c r="I1" s="159" t="s">
        <v>30</v>
      </c>
      <c r="J1" s="162"/>
    </row>
    <row r="2" spans="1:10" x14ac:dyDescent="0.25">
      <c r="A2" s="35"/>
      <c r="B2" s="31"/>
      <c r="C2" s="31"/>
      <c r="D2" s="31"/>
      <c r="E2" s="31"/>
      <c r="F2" s="31"/>
      <c r="G2" s="31"/>
      <c r="H2" s="31"/>
      <c r="I2" s="31"/>
      <c r="J2" s="36"/>
    </row>
    <row r="3" spans="1:10" x14ac:dyDescent="0.25">
      <c r="A3" s="8" t="s">
        <v>13</v>
      </c>
      <c r="B3" s="31" t="s">
        <v>419</v>
      </c>
      <c r="C3" s="31"/>
      <c r="D3" s="31"/>
      <c r="E3" s="31"/>
      <c r="F3" s="31"/>
      <c r="G3" s="31"/>
      <c r="H3" s="31"/>
      <c r="I3" s="31"/>
      <c r="J3" s="36"/>
    </row>
    <row r="4" spans="1:10" ht="15.75" thickBot="1" x14ac:dyDescent="0.3">
      <c r="A4" s="9">
        <f>INDEX('Point Grid'!B:B,MATCH($A$1,'Point Grid'!A:A,0))</f>
        <v>1.5</v>
      </c>
      <c r="B4" s="31"/>
      <c r="C4" s="31"/>
      <c r="D4" s="31"/>
      <c r="E4" s="31"/>
      <c r="F4" s="31"/>
      <c r="G4" s="31"/>
      <c r="H4" s="31"/>
      <c r="I4" s="31"/>
      <c r="J4" s="36"/>
    </row>
    <row r="5" spans="1:10" ht="15.75" thickBot="1" x14ac:dyDescent="0.3">
      <c r="A5" s="5"/>
      <c r="B5" s="31" t="s">
        <v>420</v>
      </c>
      <c r="C5" s="31"/>
      <c r="D5" s="31"/>
      <c r="E5" s="31"/>
      <c r="F5" s="31"/>
      <c r="G5" s="31"/>
      <c r="H5" s="31"/>
      <c r="I5" s="31"/>
      <c r="J5" s="36"/>
    </row>
    <row r="6" spans="1:10" x14ac:dyDescent="0.25">
      <c r="A6" s="35"/>
      <c r="B6" s="31" t="s">
        <v>421</v>
      </c>
      <c r="C6" s="31"/>
      <c r="D6" s="31"/>
      <c r="E6" s="31"/>
      <c r="F6" s="31"/>
      <c r="G6" s="31"/>
      <c r="H6" s="31"/>
      <c r="I6" s="31"/>
      <c r="J6" s="36"/>
    </row>
    <row r="7" spans="1:10" x14ac:dyDescent="0.25">
      <c r="A7" s="35"/>
      <c r="B7" s="31"/>
      <c r="C7" s="31"/>
      <c r="D7" s="31"/>
      <c r="E7" s="31"/>
      <c r="F7" s="31"/>
      <c r="G7" s="31"/>
      <c r="H7" s="31"/>
      <c r="I7" s="31"/>
      <c r="J7" s="36"/>
    </row>
    <row r="8" spans="1:10" x14ac:dyDescent="0.25">
      <c r="A8" s="35"/>
      <c r="B8" s="31"/>
      <c r="C8" s="31"/>
      <c r="D8" s="31"/>
      <c r="E8" s="31"/>
      <c r="F8" s="31"/>
      <c r="G8" s="31"/>
      <c r="H8" s="31"/>
      <c r="I8" s="31"/>
      <c r="J8" s="36"/>
    </row>
    <row r="9" spans="1:10" x14ac:dyDescent="0.25">
      <c r="A9" s="35"/>
      <c r="B9" s="31"/>
      <c r="C9" s="31"/>
      <c r="D9" s="31"/>
      <c r="E9" s="31"/>
      <c r="F9" s="31"/>
      <c r="G9" s="31"/>
      <c r="H9" s="31"/>
      <c r="I9" s="31"/>
      <c r="J9" s="36"/>
    </row>
    <row r="10" spans="1:10" x14ac:dyDescent="0.25">
      <c r="A10" s="35"/>
      <c r="B10" s="31"/>
      <c r="C10" s="31"/>
      <c r="D10" s="31"/>
      <c r="E10" s="31"/>
      <c r="F10" s="31"/>
      <c r="G10" s="31"/>
      <c r="H10" s="31"/>
      <c r="I10" s="31"/>
      <c r="J10" s="36"/>
    </row>
    <row r="11" spans="1:10" x14ac:dyDescent="0.25">
      <c r="A11" s="35"/>
      <c r="B11" s="31"/>
      <c r="C11" s="31"/>
      <c r="D11" s="31"/>
      <c r="E11" s="31"/>
      <c r="F11" s="31"/>
      <c r="G11" s="31"/>
      <c r="H11" s="31"/>
      <c r="I11" s="31"/>
      <c r="J11" s="36"/>
    </row>
    <row r="12" spans="1:10" x14ac:dyDescent="0.25">
      <c r="A12" s="35"/>
      <c r="B12" s="31"/>
      <c r="C12" s="31"/>
      <c r="D12" s="31"/>
      <c r="E12" s="31"/>
      <c r="F12" s="31"/>
      <c r="G12" s="31"/>
      <c r="H12" s="31"/>
      <c r="I12" s="31"/>
      <c r="J12" s="36"/>
    </row>
    <row r="13" spans="1:10" x14ac:dyDescent="0.25">
      <c r="A13" s="35"/>
      <c r="B13" s="31"/>
      <c r="C13" s="31"/>
      <c r="D13" s="31"/>
      <c r="E13" s="31"/>
      <c r="F13" s="31"/>
      <c r="G13" s="31"/>
      <c r="H13" s="31"/>
      <c r="I13" s="31"/>
      <c r="J13" s="36"/>
    </row>
    <row r="14" spans="1:10" x14ac:dyDescent="0.25">
      <c r="A14" s="35"/>
      <c r="B14" s="31"/>
      <c r="C14" s="31"/>
      <c r="D14" s="31"/>
      <c r="E14" s="31"/>
      <c r="F14" s="31"/>
      <c r="G14" s="31"/>
      <c r="H14" s="31"/>
      <c r="I14" s="31"/>
      <c r="J14" s="36"/>
    </row>
    <row r="15" spans="1:10" x14ac:dyDescent="0.25">
      <c r="A15" s="35"/>
      <c r="B15" s="31"/>
      <c r="C15" s="31"/>
      <c r="D15" s="31"/>
      <c r="E15" s="31"/>
      <c r="F15" s="31"/>
      <c r="G15" s="31"/>
      <c r="H15" s="31"/>
      <c r="I15" s="31"/>
      <c r="J15" s="36"/>
    </row>
    <row r="16" spans="1:10" x14ac:dyDescent="0.25">
      <c r="A16" s="35"/>
      <c r="B16" s="31"/>
      <c r="C16" s="31"/>
      <c r="D16" s="31"/>
      <c r="E16" s="31"/>
      <c r="F16" s="31"/>
      <c r="G16" s="31"/>
      <c r="H16" s="31"/>
      <c r="I16" s="31"/>
      <c r="J16" s="36"/>
    </row>
    <row r="17" spans="1:10" x14ac:dyDescent="0.25">
      <c r="A17" s="35"/>
      <c r="B17" s="31"/>
      <c r="C17" s="31"/>
      <c r="D17" s="31"/>
      <c r="E17" s="31"/>
      <c r="F17" s="31"/>
      <c r="G17" s="31"/>
      <c r="H17" s="31"/>
      <c r="I17" s="31"/>
      <c r="J17" s="36"/>
    </row>
    <row r="18" spans="1:10" x14ac:dyDescent="0.25">
      <c r="A18" s="35"/>
      <c r="B18" s="31"/>
      <c r="C18" s="31"/>
      <c r="D18" s="31"/>
      <c r="E18" s="31"/>
      <c r="F18" s="31"/>
      <c r="G18" s="31"/>
      <c r="H18" s="31"/>
      <c r="I18" s="31"/>
      <c r="J18" s="36"/>
    </row>
    <row r="19" spans="1:10" x14ac:dyDescent="0.25">
      <c r="A19" s="35"/>
      <c r="B19" s="31"/>
      <c r="C19" s="31"/>
      <c r="D19" s="31"/>
      <c r="E19" s="31"/>
      <c r="F19" s="31"/>
      <c r="G19" s="31"/>
      <c r="H19" s="31"/>
      <c r="I19" s="31"/>
      <c r="J19" s="36"/>
    </row>
    <row r="20" spans="1:10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9"/>
    </row>
  </sheetData>
  <mergeCells count="1">
    <mergeCell ref="I1:J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20"/>
  <sheetViews>
    <sheetView workbookViewId="0">
      <selection activeCell="D26" sqref="D26"/>
    </sheetView>
  </sheetViews>
  <sheetFormatPr defaultColWidth="9.140625" defaultRowHeight="15" x14ac:dyDescent="0.25"/>
  <cols>
    <col min="1" max="1" width="8.7109375" style="34" customWidth="1"/>
    <col min="2" max="2" width="16.7109375" style="34" customWidth="1"/>
    <col min="3" max="10" width="9.140625" style="34" customWidth="1"/>
    <col min="11" max="11" width="10.7109375" style="34" customWidth="1"/>
    <col min="12" max="16384" width="9.140625" style="34"/>
  </cols>
  <sheetData>
    <row r="1" spans="1:10" x14ac:dyDescent="0.25">
      <c r="A1" s="7">
        <v>31</v>
      </c>
      <c r="B1" s="49" t="s">
        <v>12</v>
      </c>
      <c r="C1" s="33"/>
      <c r="D1" s="33"/>
      <c r="E1" s="33"/>
      <c r="F1" s="33"/>
      <c r="G1" s="33"/>
      <c r="H1" s="33"/>
      <c r="I1" s="159" t="s">
        <v>30</v>
      </c>
      <c r="J1" s="162"/>
    </row>
    <row r="2" spans="1:10" x14ac:dyDescent="0.25">
      <c r="A2" s="35"/>
      <c r="B2" s="31"/>
      <c r="C2" s="31"/>
      <c r="D2" s="31"/>
      <c r="E2" s="31"/>
      <c r="F2" s="31"/>
      <c r="G2" s="31"/>
      <c r="H2" s="31"/>
      <c r="I2" s="31"/>
      <c r="J2" s="36"/>
    </row>
    <row r="3" spans="1:10" x14ac:dyDescent="0.25">
      <c r="A3" s="8" t="s">
        <v>13</v>
      </c>
      <c r="B3" s="31" t="s">
        <v>422</v>
      </c>
      <c r="C3" s="31"/>
      <c r="D3" s="31"/>
      <c r="E3" s="31"/>
      <c r="F3" s="31"/>
      <c r="G3" s="31"/>
      <c r="H3" s="31"/>
      <c r="I3" s="31"/>
      <c r="J3" s="36"/>
    </row>
    <row r="4" spans="1:10" x14ac:dyDescent="0.25">
      <c r="A4" s="9">
        <f>INDEX('Point Grid'!B:B,MATCH($A$1,'Point Grid'!A:A,0))</f>
        <v>1.5</v>
      </c>
      <c r="B4" s="31" t="s">
        <v>423</v>
      </c>
      <c r="C4" s="31"/>
      <c r="D4" s="31"/>
      <c r="E4" s="31"/>
      <c r="F4" s="31"/>
      <c r="G4" s="31"/>
      <c r="H4" s="31"/>
      <c r="I4" s="31"/>
      <c r="J4" s="36"/>
    </row>
    <row r="5" spans="1:10" x14ac:dyDescent="0.25">
      <c r="A5" s="35"/>
      <c r="B5" s="56" t="s">
        <v>186</v>
      </c>
      <c r="C5" s="31"/>
      <c r="D5" s="31"/>
      <c r="E5" s="31"/>
      <c r="F5" s="31"/>
      <c r="G5" s="31"/>
      <c r="H5" s="31"/>
      <c r="I5" s="31"/>
      <c r="J5" s="36"/>
    </row>
    <row r="6" spans="1:10" x14ac:dyDescent="0.25">
      <c r="A6" s="35"/>
      <c r="B6" s="31"/>
      <c r="C6" s="31"/>
      <c r="D6" s="31"/>
      <c r="E6" s="31"/>
      <c r="F6" s="31"/>
      <c r="G6" s="31"/>
      <c r="H6" s="31"/>
      <c r="I6" s="31"/>
      <c r="J6" s="36"/>
    </row>
    <row r="7" spans="1:10" x14ac:dyDescent="0.25">
      <c r="A7" s="40" t="s">
        <v>2</v>
      </c>
      <c r="B7" s="31" t="s">
        <v>424</v>
      </c>
      <c r="C7" s="31"/>
      <c r="D7" s="31"/>
      <c r="E7" s="31"/>
      <c r="F7" s="31"/>
      <c r="G7" s="31"/>
      <c r="H7" s="31"/>
      <c r="I7" s="31"/>
      <c r="J7" s="36"/>
    </row>
    <row r="8" spans="1:10" ht="15.75" thickBot="1" x14ac:dyDescent="0.3">
      <c r="A8" s="9">
        <f>INDEX('Point Grid'!$C$8:$I$38,MATCH($A$1,'Point Grid'!$A$8:$A$38,0),MATCH(A7,'Point Grid'!$C$7:$I$7,0))</f>
        <v>0.5</v>
      </c>
      <c r="B8" s="31" t="s">
        <v>425</v>
      </c>
      <c r="C8" s="31"/>
      <c r="D8" s="31"/>
      <c r="E8" s="31"/>
      <c r="F8" s="31"/>
      <c r="G8" s="31"/>
      <c r="H8" s="31"/>
      <c r="I8" s="31"/>
      <c r="J8" s="36"/>
    </row>
    <row r="9" spans="1:10" ht="15.75" thickBot="1" x14ac:dyDescent="0.3">
      <c r="A9" s="5"/>
      <c r="B9" s="31" t="s">
        <v>426</v>
      </c>
      <c r="C9" s="31"/>
      <c r="D9" s="31"/>
      <c r="E9" s="31"/>
      <c r="F9" s="31"/>
      <c r="G9" s="31"/>
      <c r="H9" s="31"/>
      <c r="I9" s="31"/>
      <c r="J9" s="36"/>
    </row>
    <row r="10" spans="1:10" x14ac:dyDescent="0.25">
      <c r="A10" s="35"/>
      <c r="B10" s="31"/>
      <c r="C10" s="31"/>
      <c r="D10" s="31"/>
      <c r="E10" s="31"/>
      <c r="F10" s="31"/>
      <c r="G10" s="31"/>
      <c r="H10" s="31"/>
      <c r="I10" s="31"/>
      <c r="J10" s="36"/>
    </row>
    <row r="11" spans="1:10" x14ac:dyDescent="0.25">
      <c r="A11" s="40" t="s">
        <v>3</v>
      </c>
      <c r="B11" s="31" t="s">
        <v>427</v>
      </c>
      <c r="C11" s="31"/>
      <c r="D11" s="31"/>
      <c r="E11" s="31"/>
      <c r="F11" s="31"/>
      <c r="G11" s="31"/>
      <c r="H11" s="31"/>
      <c r="I11" s="31"/>
      <c r="J11" s="36"/>
    </row>
    <row r="12" spans="1:10" ht="15.75" thickBot="1" x14ac:dyDescent="0.3">
      <c r="A12" s="9">
        <f>INDEX('Point Grid'!$C$8:$I$38,MATCH($A$1,'Point Grid'!$A$8:$A$38,0),MATCH(A11,'Point Grid'!$C$7:$I$7,0))</f>
        <v>0.5</v>
      </c>
      <c r="B12" s="31" t="s">
        <v>428</v>
      </c>
      <c r="C12" s="31"/>
      <c r="D12" s="31"/>
      <c r="E12" s="31"/>
      <c r="F12" s="31"/>
      <c r="G12" s="31"/>
      <c r="H12" s="31"/>
      <c r="I12" s="31"/>
      <c r="J12" s="36"/>
    </row>
    <row r="13" spans="1:10" ht="15.75" thickBot="1" x14ac:dyDescent="0.3">
      <c r="A13" s="5"/>
      <c r="B13" s="31" t="s">
        <v>429</v>
      </c>
      <c r="C13" s="31"/>
      <c r="D13" s="31"/>
      <c r="E13" s="31"/>
      <c r="F13" s="31"/>
      <c r="G13" s="31"/>
      <c r="H13" s="31"/>
      <c r="I13" s="31"/>
      <c r="J13" s="36"/>
    </row>
    <row r="14" spans="1:10" x14ac:dyDescent="0.25">
      <c r="A14" s="35"/>
      <c r="B14" s="31"/>
      <c r="C14" s="31"/>
      <c r="D14" s="31"/>
      <c r="E14" s="31"/>
      <c r="F14" s="31"/>
      <c r="G14" s="31"/>
      <c r="H14" s="31"/>
      <c r="I14" s="31"/>
      <c r="J14" s="36"/>
    </row>
    <row r="15" spans="1:10" x14ac:dyDescent="0.25">
      <c r="A15" s="40" t="s">
        <v>4</v>
      </c>
      <c r="B15" s="31" t="s">
        <v>430</v>
      </c>
      <c r="C15" s="31"/>
      <c r="D15" s="31"/>
      <c r="E15" s="31"/>
      <c r="F15" s="31"/>
      <c r="G15" s="31"/>
      <c r="H15" s="31"/>
      <c r="I15" s="31"/>
      <c r="J15" s="36"/>
    </row>
    <row r="16" spans="1:10" ht="15.75" thickBot="1" x14ac:dyDescent="0.3">
      <c r="A16" s="9">
        <f>INDEX('Point Grid'!$C$8:$I$38,MATCH($A$1,'Point Grid'!$A$8:$A$38,0),MATCH(A15,'Point Grid'!$C$7:$I$7,0))</f>
        <v>0.5</v>
      </c>
      <c r="B16" s="31" t="s">
        <v>431</v>
      </c>
      <c r="C16" s="31"/>
      <c r="D16" s="31"/>
      <c r="E16" s="31"/>
      <c r="F16" s="31"/>
      <c r="G16" s="31"/>
      <c r="H16" s="31"/>
      <c r="I16" s="31"/>
      <c r="J16" s="36"/>
    </row>
    <row r="17" spans="1:10" ht="15.75" thickBot="1" x14ac:dyDescent="0.3">
      <c r="A17" s="5"/>
      <c r="B17" s="31" t="s">
        <v>432</v>
      </c>
      <c r="C17" s="31"/>
      <c r="D17" s="31"/>
      <c r="E17" s="31"/>
      <c r="F17" s="31"/>
      <c r="G17" s="31"/>
      <c r="H17" s="31"/>
      <c r="I17" s="31"/>
      <c r="J17" s="36"/>
    </row>
    <row r="18" spans="1:10" x14ac:dyDescent="0.25">
      <c r="A18" s="35"/>
      <c r="B18" s="31"/>
      <c r="C18" s="31"/>
      <c r="D18" s="31"/>
      <c r="E18" s="31"/>
      <c r="F18" s="31"/>
      <c r="G18" s="31"/>
      <c r="H18" s="31"/>
      <c r="I18" s="31"/>
      <c r="J18" s="36"/>
    </row>
    <row r="19" spans="1:10" x14ac:dyDescent="0.25">
      <c r="A19" s="35"/>
      <c r="B19" s="31"/>
      <c r="C19" s="31"/>
      <c r="D19" s="31"/>
      <c r="E19" s="31"/>
      <c r="F19" s="31"/>
      <c r="G19" s="31"/>
      <c r="H19" s="31"/>
      <c r="I19" s="31"/>
      <c r="J19" s="36"/>
    </row>
    <row r="20" spans="1:10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9"/>
    </row>
  </sheetData>
  <mergeCells count="1">
    <mergeCell ref="I1:J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  <ignoredErrors>
    <ignoredError sqref="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2021-01-22T12:23:28Z</dcterms:modified>
</cp:coreProperties>
</file>