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"/>
    </mc:Choice>
  </mc:AlternateContent>
  <bookViews>
    <workbookView xWindow="0" yWindow="0" windowWidth="24000" windowHeight="9735"/>
  </bookViews>
  <sheets>
    <sheet name="CapAv 1" sheetId="5" r:id="rId1"/>
    <sheet name="CapAv 1 (Answer)" sheetId="2" r:id="rId2"/>
    <sheet name="CapAv 2" sheetId="3" r:id="rId3"/>
    <sheet name="CapAv 2 (Answer)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2" l="1"/>
  <c r="U40" i="2"/>
  <c r="U36" i="2"/>
  <c r="V32" i="2"/>
  <c r="T31" i="2"/>
  <c r="R31" i="2"/>
  <c r="V31" i="2" s="1"/>
  <c r="Q46" i="2" s="1"/>
  <c r="V26" i="2"/>
  <c r="P26" i="2"/>
  <c r="V25" i="2"/>
  <c r="P25" i="2"/>
  <c r="V24" i="2"/>
  <c r="P24" i="2"/>
  <c r="V23" i="2"/>
  <c r="P23" i="2"/>
  <c r="V22" i="2"/>
  <c r="P22" i="2"/>
  <c r="U16" i="2"/>
  <c r="P16" i="2"/>
  <c r="U15" i="2"/>
  <c r="P15" i="2"/>
  <c r="V14" i="2"/>
  <c r="U14" i="2"/>
  <c r="P14" i="2"/>
  <c r="U13" i="2"/>
  <c r="P13" i="2"/>
  <c r="U12" i="2"/>
  <c r="P12" i="2"/>
  <c r="U11" i="2"/>
  <c r="P11" i="2"/>
  <c r="U10" i="2"/>
  <c r="P10" i="2"/>
  <c r="U9" i="2"/>
  <c r="P9" i="2"/>
  <c r="V8" i="2"/>
  <c r="P8" i="2"/>
  <c r="U7" i="2"/>
  <c r="P7" i="2"/>
  <c r="U6" i="2"/>
  <c r="U17" i="2" s="1"/>
  <c r="V21" i="2" s="1"/>
  <c r="V27" i="2" s="1"/>
  <c r="P6" i="2"/>
  <c r="U40" i="1"/>
  <c r="U36" i="1"/>
  <c r="V32" i="1"/>
  <c r="Q47" i="1" s="1"/>
  <c r="T31" i="1"/>
  <c r="R31" i="1"/>
  <c r="V31" i="1" s="1"/>
  <c r="Q46" i="1" s="1"/>
  <c r="V26" i="1"/>
  <c r="P26" i="1"/>
  <c r="V25" i="1"/>
  <c r="P25" i="1"/>
  <c r="V24" i="1"/>
  <c r="P24" i="1"/>
  <c r="V23" i="1"/>
  <c r="P23" i="1"/>
  <c r="V22" i="1"/>
  <c r="P22" i="1"/>
  <c r="U16" i="1"/>
  <c r="P16" i="1"/>
  <c r="U15" i="1"/>
  <c r="P15" i="1"/>
  <c r="V14" i="1"/>
  <c r="U14" i="1"/>
  <c r="P14" i="1"/>
  <c r="U13" i="1"/>
  <c r="P13" i="1"/>
  <c r="U12" i="1"/>
  <c r="P12" i="1"/>
  <c r="U11" i="1"/>
  <c r="P11" i="1"/>
  <c r="U10" i="1"/>
  <c r="P10" i="1"/>
  <c r="U9" i="1"/>
  <c r="P9" i="1"/>
  <c r="V8" i="1"/>
  <c r="P8" i="1"/>
  <c r="U7" i="1"/>
  <c r="P7" i="1"/>
  <c r="U6" i="1"/>
  <c r="U17" i="1" s="1"/>
  <c r="V21" i="1" s="1"/>
  <c r="V27" i="1" s="1"/>
  <c r="P6" i="1"/>
  <c r="S40" i="2" l="1"/>
  <c r="R41" i="2" s="1"/>
  <c r="R47" i="2" s="1"/>
  <c r="Q53" i="2"/>
  <c r="S36" i="2"/>
  <c r="R37" i="2" s="1"/>
  <c r="R46" i="2" s="1"/>
  <c r="S46" i="2"/>
  <c r="S48" i="2" s="1"/>
  <c r="S53" i="2" s="1"/>
  <c r="S47" i="2"/>
  <c r="S40" i="1"/>
  <c r="R41" i="1" s="1"/>
  <c r="R47" i="1" s="1"/>
  <c r="Q53" i="1"/>
  <c r="S36" i="1"/>
  <c r="R37" i="1" s="1"/>
  <c r="R46" i="1" s="1"/>
  <c r="S46" i="1" s="1"/>
  <c r="S48" i="1" s="1"/>
  <c r="S53" i="1" s="1"/>
  <c r="S47" i="1"/>
  <c r="Q54" i="2" l="1"/>
  <c r="Q54" i="1"/>
</calcChain>
</file>

<file path=xl/sharedStrings.xml><?xml version="1.0" encoding="utf-8"?>
<sst xmlns="http://schemas.openxmlformats.org/spreadsheetml/2006/main" count="862" uniqueCount="107">
  <si>
    <t>Reading:</t>
  </si>
  <si>
    <t>OSFI.MCT-IFRS</t>
  </si>
  <si>
    <t>|</t>
  </si>
  <si>
    <t>Problem Creation</t>
  </si>
  <si>
    <t>Model:</t>
  </si>
  <si>
    <t>Based on source text</t>
  </si>
  <si>
    <t>Problem Type:</t>
  </si>
  <si>
    <t>Capital Available</t>
  </si>
  <si>
    <t>Step 1:</t>
  </si>
  <si>
    <t xml:space="preserve"> Calculate the total capital available before any adjustments</t>
  </si>
  <si>
    <t>deductions</t>
  </si>
  <si>
    <t>#1-6</t>
  </si>
  <si>
    <t>#7-11</t>
  </si>
  <si>
    <t>Given</t>
  </si>
  <si>
    <t>Given the following excerpt from an insurer's financial statements, calculate the total capital available,</t>
  </si>
  <si>
    <t>include</t>
  </si>
  <si>
    <t>exclude</t>
  </si>
  <si>
    <t>Interest in non-qualifying subsidiary with more than 10% ownership</t>
  </si>
  <si>
    <t>Deferred tax assets</t>
  </si>
  <si>
    <t>taking into account all deductions and additions.</t>
  </si>
  <si>
    <t>Unsecured unregistered reinsurance</t>
  </si>
  <si>
    <t>Gains/Losses from changes in own credit risk on financial liabilities</t>
  </si>
  <si>
    <t>Earthquake premium reserve not used to cover earthquake risk exposure</t>
  </si>
  <si>
    <t>Defined benefit pension fund assets and liabilities</t>
  </si>
  <si>
    <t>from page 20.11 - Statemet of Financial Position - Liabilities &amp; Equity</t>
  </si>
  <si>
    <t>Insurance acquisition cash flows</t>
  </si>
  <si>
    <t>Investments in own instruments</t>
  </si>
  <si>
    <t>Line</t>
  </si>
  <si>
    <t>Policyholders' Equity</t>
  </si>
  <si>
    <t>Accumulated other comprehensive income on cash flow hedges</t>
  </si>
  <si>
    <t>Reciprocal cross holdings in the common shares of insurance</t>
  </si>
  <si>
    <t>410</t>
  </si>
  <si>
    <t>Residual Interest (Non-Stock)</t>
  </si>
  <si>
    <t>Goodwill and other intangible assets</t>
  </si>
  <si>
    <t>--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</si>
  <si>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</si>
  <si>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</si>
  <si>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</si>
  <si>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</si>
  <si>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</si>
  <si>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</si>
  <si>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</si>
  <si>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</si>
  <si>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</si>
  <si>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</si>
  <si>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</si>
  <si>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</si>
  <si>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</si>
  <si>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</si>
  <si>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</si>
  <si>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</si>
  <si>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</si>
  <si>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</si>
  <si>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</si>
  <si>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</si>
  <si>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</si>
  <si>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</si>
  <si>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</si>
  <si>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</si>
  <si>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</si>
  <si>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</si>
  <si>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</si>
  <si>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&lt;==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</si>
  <si>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</si>
  <si>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</si>
  <si>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</si>
  <si>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</si>
  <si>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</si>
  <si>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</si>
  <si>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</si>
  <si>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</si>
  <si>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</si>
  <si>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</si>
  <si>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</si>
  <si>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</si>
  <si>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not 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</si>
  <si>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</si>
  <si>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</si>
  <si>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</si>
  <si>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</si>
  <si>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</si>
  <si>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=</t>
  </si>
  <si>
    <t>+</t>
  </si>
  <si>
    <t>Category C capital</t>
  </si>
  <si>
    <t>C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</si>
  <si>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</si>
  <si>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</si>
  <si>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</si>
  <si>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</si>
  <si>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(</t>
  </si>
  <si>
    <t>Step 2</t>
  </si>
  <si>
    <t>-</t>
  </si>
  <si>
    <t>AOCI</t>
  </si>
  <si>
    <t>)</t>
  </si>
  <si>
    <t>x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</si>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</sst>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3" fillId="3" borderId="0" xfId="3" applyAlignment="1">
      <alignment horizontal="center"/>
    </xf>
    <xf numFmtId="3" fontId="0" fillId="0" borderId="0" xfId="0" applyNumberFormat="1" applyFont="1"/>
    <xf numFmtId="3" fontId="0" fillId="0" borderId="1" xfId="0" applyNumberFormat="1" applyBorder="1"/>
    <xf numFmtId="0" fontId="0" fillId="0" borderId="2" xfId="0" applyFont="1" applyBorder="1"/>
    <xf numFmtId="3" fontId="5" fillId="0" borderId="0" xfId="0" applyNumberFormat="1" applyFont="1"/>
    <xf numFmtId="3" fontId="0" fillId="0" borderId="0" xfId="0" applyNumberFormat="1"/>
    <xf numFmtId="3" fontId="0" fillId="0" borderId="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5" fillId="0" borderId="4" xfId="0" applyNumberFormat="1" applyFont="1" applyBorder="1"/>
    <xf numFmtId="3" fontId="0" fillId="0" borderId="4" xfId="0" applyNumberFormat="1" applyFont="1" applyBorder="1"/>
    <xf numFmtId="3" fontId="0" fillId="5" borderId="1" xfId="0" applyNumberFormat="1" applyFont="1" applyFill="1" applyBorder="1" applyAlignment="1">
      <alignment horizontal="right"/>
    </xf>
    <xf numFmtId="3" fontId="0" fillId="0" borderId="5" xfId="0" applyNumberFormat="1" applyFont="1" applyBorder="1" applyAlignment="1">
      <alignment horizontal="center"/>
    </xf>
    <xf numFmtId="3" fontId="0" fillId="0" borderId="0" xfId="0" applyNumberFormat="1" applyFont="1" applyBorder="1"/>
    <xf numFmtId="3" fontId="0" fillId="6" borderId="5" xfId="0" applyNumberFormat="1" applyFill="1" applyBorder="1"/>
    <xf numFmtId="0" fontId="0" fillId="0" borderId="0" xfId="0" quotePrefix="1" applyFont="1"/>
    <xf numFmtId="3" fontId="0" fillId="0" borderId="6" xfId="0" applyNumberFormat="1" applyFont="1" applyBorder="1" applyAlignment="1">
      <alignment horizontal="center"/>
    </xf>
    <xf numFmtId="3" fontId="0" fillId="0" borderId="3" xfId="0" applyNumberFormat="1" applyFont="1" applyBorder="1"/>
    <xf numFmtId="3" fontId="0" fillId="6" borderId="6" xfId="0" applyNumberFormat="1" applyFill="1" applyBorder="1"/>
    <xf numFmtId="3" fontId="5" fillId="0" borderId="3" xfId="0" applyNumberFormat="1" applyFont="1" applyBorder="1"/>
    <xf numFmtId="3" fontId="0" fillId="6" borderId="6" xfId="0" applyNumberFormat="1" applyFont="1" applyFill="1" applyBorder="1"/>
    <xf numFmtId="3" fontId="0" fillId="5" borderId="1" xfId="0" applyNumberFormat="1" applyFont="1" applyFill="1" applyBorder="1"/>
    <xf numFmtId="3" fontId="0" fillId="6" borderId="5" xfId="0" applyNumberFormat="1" applyFont="1" applyFill="1" applyBorder="1"/>
    <xf numFmtId="3" fontId="0" fillId="0" borderId="7" xfId="0" applyNumberFormat="1" applyFont="1" applyBorder="1"/>
    <xf numFmtId="3" fontId="5" fillId="0" borderId="7" xfId="0" applyNumberFormat="1" applyFont="1" applyBorder="1" applyAlignment="1">
      <alignment horizontal="center"/>
    </xf>
    <xf numFmtId="3" fontId="3" fillId="3" borderId="7" xfId="3" applyNumberFormat="1" applyBorder="1"/>
    <xf numFmtId="3" fontId="1" fillId="4" borderId="0" xfId="4" applyNumberFormat="1" applyAlignment="1">
      <alignment horizontal="center"/>
    </xf>
    <xf numFmtId="0" fontId="0" fillId="0" borderId="3" xfId="0" applyFont="1" applyBorder="1"/>
    <xf numFmtId="3" fontId="3" fillId="3" borderId="3" xfId="3" applyNumberFormat="1" applyBorder="1"/>
    <xf numFmtId="3" fontId="0" fillId="0" borderId="0" xfId="0" quotePrefix="1" applyNumberFormat="1" applyFont="1" applyAlignment="1">
      <alignment horizontal="center"/>
    </xf>
    <xf numFmtId="3" fontId="7" fillId="0" borderId="0" xfId="0" applyNumberFormat="1" applyFont="1"/>
    <xf numFmtId="3" fontId="5" fillId="0" borderId="0" xfId="0" applyNumberFormat="1" applyFont="1" applyBorder="1"/>
    <xf numFmtId="3" fontId="4" fillId="0" borderId="0" xfId="0" applyNumberFormat="1" applyFont="1"/>
    <xf numFmtId="3" fontId="0" fillId="6" borderId="1" xfId="0" applyNumberFormat="1" applyFont="1" applyFill="1" applyBorder="1"/>
    <xf numFmtId="3" fontId="1" fillId="4" borderId="7" xfId="4" applyNumberFormat="1" applyBorder="1"/>
    <xf numFmtId="3" fontId="2" fillId="2" borderId="0" xfId="2" applyNumberFormat="1" applyAlignment="1">
      <alignment horizontal="center"/>
    </xf>
    <xf numFmtId="3" fontId="0" fillId="0" borderId="8" xfId="0" applyNumberFormat="1" applyFont="1" applyBorder="1"/>
    <xf numFmtId="3" fontId="0" fillId="0" borderId="9" xfId="0" applyNumberFormat="1" applyFont="1" applyBorder="1"/>
    <xf numFmtId="3" fontId="0" fillId="6" borderId="9" xfId="0" applyNumberFormat="1" applyFont="1" applyFill="1" applyBorder="1"/>
    <xf numFmtId="3" fontId="0" fillId="0" borderId="0" xfId="0" applyNumberFormat="1" applyFont="1" applyAlignment="1">
      <alignment horizontal="left"/>
    </xf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6" borderId="11" xfId="0" applyNumberFormat="1" applyFont="1" applyFill="1" applyBorder="1"/>
    <xf numFmtId="9" fontId="0" fillId="0" borderId="0" xfId="1" applyFont="1" applyAlignment="1">
      <alignment horizontal="center"/>
    </xf>
    <xf numFmtId="3" fontId="0" fillId="0" borderId="12" xfId="0" applyNumberFormat="1" applyFont="1" applyBorder="1"/>
    <xf numFmtId="3" fontId="0" fillId="0" borderId="13" xfId="0" applyNumberFormat="1" applyFont="1" applyBorder="1"/>
    <xf numFmtId="3" fontId="0" fillId="6" borderId="13" xfId="0" applyNumberFormat="1" applyFont="1" applyFill="1" applyBorder="1"/>
    <xf numFmtId="3" fontId="0" fillId="0" borderId="12" xfId="0" applyNumberFormat="1" applyFont="1" applyFill="1" applyBorder="1"/>
    <xf numFmtId="0" fontId="0" fillId="0" borderId="0" xfId="0" applyFont="1" applyBorder="1"/>
    <xf numFmtId="0" fontId="0" fillId="0" borderId="13" xfId="0" applyFont="1" applyBorder="1"/>
    <xf numFmtId="3" fontId="8" fillId="0" borderId="0" xfId="0" applyNumberFormat="1" applyFont="1" applyAlignment="1">
      <alignment horizontal="center"/>
    </xf>
    <xf numFmtId="0" fontId="9" fillId="0" borderId="0" xfId="0" applyFont="1"/>
    <xf numFmtId="3" fontId="0" fillId="0" borderId="0" xfId="0" applyNumberFormat="1" applyFont="1" applyAlignment="1">
      <alignment horizontal="right"/>
    </xf>
    <xf numFmtId="3" fontId="0" fillId="0" borderId="3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right"/>
    </xf>
    <xf numFmtId="3" fontId="10" fillId="0" borderId="8" xfId="0" applyNumberFormat="1" applyFont="1" applyBorder="1"/>
    <xf numFmtId="3" fontId="4" fillId="0" borderId="0" xfId="0" quotePrefix="1" applyNumberFormat="1" applyFont="1" applyAlignment="1">
      <alignment horizontal="center"/>
    </xf>
    <xf numFmtId="3" fontId="0" fillId="0" borderId="14" xfId="0" applyNumberFormat="1" applyFont="1" applyBorder="1"/>
    <xf numFmtId="3" fontId="0" fillId="0" borderId="2" xfId="0" applyNumberFormat="1" applyFont="1" applyBorder="1"/>
    <xf numFmtId="3" fontId="10" fillId="0" borderId="0" xfId="0" applyNumberFormat="1" applyFont="1" applyAlignment="1">
      <alignment horizontal="center"/>
    </xf>
    <xf numFmtId="3" fontId="6" fillId="0" borderId="0" xfId="0" applyNumberFormat="1" applyFont="1"/>
  </cellXfs>
  <cellStyles count="5">
    <cellStyle name="40% - Accent1" xfId="4" builtinId="31"/>
    <cellStyle name="Good" xfId="2" builtinId="26"/>
    <cellStyle name="Neutral" xfId="3" builtinId="28"/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59"/>
  <sheetViews>
    <sheetView tabSelected="1" workbookViewId="0"/>
  </sheetViews>
  <sheetFormatPr defaultRowHeight="15" x14ac:dyDescent="0.25"/>
  <sheetData>
    <row r="1" spans="1:30" s="2" customFormat="1" x14ac:dyDescent="0.25">
      <c r="A1" s="1" t="s">
        <v>0</v>
      </c>
      <c r="C1" t="s">
        <v>1</v>
      </c>
      <c r="D1" s="3"/>
      <c r="E1" s="3"/>
      <c r="N1" s="4" t="s">
        <v>2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5" t="s">
        <v>2</v>
      </c>
      <c r="AC1"/>
      <c r="AD1"/>
    </row>
    <row r="2" spans="1:30" s="2" customFormat="1" x14ac:dyDescent="0.25">
      <c r="A2" s="1" t="s">
        <v>4</v>
      </c>
      <c r="C2" s="2" t="s">
        <v>5</v>
      </c>
      <c r="N2" s="4" t="s">
        <v>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5" t="s">
        <v>2</v>
      </c>
      <c r="AC2"/>
      <c r="AD2"/>
    </row>
    <row r="3" spans="1:30" s="2" customFormat="1" x14ac:dyDescent="0.25">
      <c r="A3" s="1" t="s">
        <v>6</v>
      </c>
      <c r="C3" s="2" t="s">
        <v>7</v>
      </c>
      <c r="N3" s="4" t="s">
        <v>2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5" t="s">
        <v>2</v>
      </c>
      <c r="AC3"/>
      <c r="AD3"/>
    </row>
    <row r="4" spans="1:30" s="2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 t="s">
        <v>2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5" t="s">
        <v>2</v>
      </c>
      <c r="AC4"/>
      <c r="AD4"/>
    </row>
    <row r="5" spans="1:30" s="2" customFormat="1" x14ac:dyDescent="0.25">
      <c r="A5" s="10" t="s">
        <v>13</v>
      </c>
      <c r="C5" s="7" t="s">
        <v>14</v>
      </c>
      <c r="D5" s="7"/>
      <c r="E5" s="7"/>
      <c r="F5" s="7"/>
      <c r="G5" s="7"/>
      <c r="H5" s="7"/>
      <c r="I5" s="7"/>
      <c r="J5" s="7"/>
      <c r="K5" s="7"/>
      <c r="L5" s="7"/>
      <c r="M5" s="11"/>
      <c r="N5" s="5" t="s">
        <v>2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5" t="s">
        <v>2</v>
      </c>
      <c r="AC5"/>
      <c r="AD5"/>
    </row>
    <row r="6" spans="1:30" s="2" customFormat="1" x14ac:dyDescent="0.25">
      <c r="C6" s="7" t="s">
        <v>19</v>
      </c>
      <c r="D6" s="7"/>
      <c r="E6" s="7"/>
      <c r="F6" s="7"/>
      <c r="G6" s="7"/>
      <c r="H6" s="7"/>
      <c r="I6" s="7"/>
      <c r="J6" s="7"/>
      <c r="K6" s="7"/>
      <c r="L6" s="7"/>
      <c r="M6" s="11"/>
      <c r="N6" s="5" t="s">
        <v>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5" t="s">
        <v>2</v>
      </c>
      <c r="AC6"/>
      <c r="AD6"/>
    </row>
    <row r="7" spans="1:30" s="2" customForma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11"/>
      <c r="N7" s="5" t="s">
        <v>2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5" t="s">
        <v>2</v>
      </c>
      <c r="AC7"/>
      <c r="AD7"/>
    </row>
    <row r="8" spans="1:30" s="2" customFormat="1" x14ac:dyDescent="0.25">
      <c r="A8" s="10"/>
      <c r="B8" s="11"/>
      <c r="C8" s="13" t="s">
        <v>24</v>
      </c>
      <c r="D8" s="7"/>
      <c r="E8" s="7"/>
      <c r="F8" s="7"/>
      <c r="G8" s="7"/>
      <c r="H8" s="7"/>
      <c r="I8" s="7"/>
      <c r="J8" s="7"/>
      <c r="K8" s="11"/>
      <c r="L8" s="11"/>
      <c r="M8" s="11"/>
      <c r="N8" s="5" t="s">
        <v>2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 t="s">
        <v>2</v>
      </c>
      <c r="AC8"/>
      <c r="AD8"/>
    </row>
    <row r="9" spans="1:30" s="2" customFormat="1" x14ac:dyDescent="0.25">
      <c r="A9" s="11"/>
      <c r="B9" s="11"/>
      <c r="C9" s="14" t="s">
        <v>27</v>
      </c>
      <c r="D9" s="15" t="s">
        <v>28</v>
      </c>
      <c r="E9" s="16"/>
      <c r="F9" s="16"/>
      <c r="G9" s="16"/>
      <c r="H9" s="16"/>
      <c r="I9" s="16"/>
      <c r="J9" s="17"/>
      <c r="K9" s="11"/>
      <c r="L9" s="7"/>
      <c r="M9" s="11"/>
      <c r="N9" s="5" t="s">
        <v>2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5" t="s">
        <v>2</v>
      </c>
      <c r="AC9"/>
      <c r="AD9"/>
    </row>
    <row r="10" spans="1:30" s="2" customFormat="1" x14ac:dyDescent="0.25">
      <c r="A10" s="11"/>
      <c r="B10" s="11"/>
      <c r="C10" s="18" t="s">
        <v>31</v>
      </c>
      <c r="D10" s="19"/>
      <c r="E10" s="19" t="s">
        <v>32</v>
      </c>
      <c r="F10" s="19"/>
      <c r="G10" s="19"/>
      <c r="H10" s="19"/>
      <c r="I10" s="19"/>
      <c r="J10" s="20">
        <v>100</v>
      </c>
      <c r="K10" s="11"/>
      <c r="L10" s="7"/>
      <c r="M10" s="11"/>
      <c r="N10" s="5" t="s">
        <v>2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5" t="s">
        <v>2</v>
      </c>
      <c r="AC10"/>
      <c r="AD10"/>
    </row>
    <row r="11" spans="1:30" s="2" customFormat="1" x14ac:dyDescent="0.25">
      <c r="A11" s="11"/>
      <c r="B11" s="11"/>
      <c r="C11" s="18" t="s">
        <v>35</v>
      </c>
      <c r="D11" s="19"/>
      <c r="E11" s="19" t="s">
        <v>36</v>
      </c>
      <c r="F11" s="19"/>
      <c r="G11" s="19"/>
      <c r="H11" s="19"/>
      <c r="I11" s="19"/>
      <c r="J11" s="20">
        <v>16</v>
      </c>
      <c r="K11" s="11"/>
      <c r="L11" s="7"/>
      <c r="M11" s="11"/>
      <c r="N11" s="5" t="s">
        <v>2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5" t="s">
        <v>2</v>
      </c>
      <c r="AC11" s="7"/>
    </row>
    <row r="12" spans="1:30" s="2" customFormat="1" x14ac:dyDescent="0.25">
      <c r="A12" s="10"/>
      <c r="B12" s="11"/>
      <c r="C12" s="18" t="s">
        <v>37</v>
      </c>
      <c r="D12" s="19"/>
      <c r="E12" s="19" t="s">
        <v>38</v>
      </c>
      <c r="F12" s="19"/>
      <c r="G12" s="19"/>
      <c r="H12" s="19"/>
      <c r="I12" s="19"/>
      <c r="J12" s="20">
        <v>18</v>
      </c>
      <c r="K12" s="11"/>
      <c r="L12" s="7"/>
      <c r="M12" s="11"/>
      <c r="N12" s="5" t="s">
        <v>2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5" t="s">
        <v>2</v>
      </c>
      <c r="AC12" s="7"/>
    </row>
    <row r="13" spans="1:30" s="2" customFormat="1" x14ac:dyDescent="0.25">
      <c r="A13" s="11"/>
      <c r="B13" s="11"/>
      <c r="C13" s="18" t="s">
        <v>39</v>
      </c>
      <c r="D13" s="19"/>
      <c r="E13" s="19" t="s">
        <v>40</v>
      </c>
      <c r="F13" s="19"/>
      <c r="G13" s="19"/>
      <c r="H13" s="19"/>
      <c r="I13" s="19"/>
      <c r="J13" s="20">
        <v>13</v>
      </c>
      <c r="K13" s="11"/>
      <c r="L13" s="7"/>
      <c r="M13" s="11"/>
      <c r="N13" s="5" t="s">
        <v>2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5" t="s">
        <v>2</v>
      </c>
      <c r="AC13" s="7"/>
    </row>
    <row r="14" spans="1:30" s="2" customFormat="1" x14ac:dyDescent="0.25">
      <c r="A14" s="11"/>
      <c r="B14" s="11"/>
      <c r="C14" s="22" t="s">
        <v>41</v>
      </c>
      <c r="D14" s="23"/>
      <c r="E14" s="23" t="s">
        <v>42</v>
      </c>
      <c r="F14" s="23"/>
      <c r="G14" s="23"/>
      <c r="H14" s="23"/>
      <c r="I14" s="23"/>
      <c r="J14" s="24">
        <v>12</v>
      </c>
      <c r="K14" s="11"/>
      <c r="L14" s="7"/>
      <c r="M14" s="11"/>
      <c r="N14" s="5" t="s">
        <v>2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5" t="s">
        <v>2</v>
      </c>
      <c r="AC14" s="7"/>
    </row>
    <row r="15" spans="1:30" s="2" customFormat="1" x14ac:dyDescent="0.25">
      <c r="C15" s="22" t="s">
        <v>43</v>
      </c>
      <c r="D15" s="25" t="s">
        <v>44</v>
      </c>
      <c r="E15" s="23"/>
      <c r="F15" s="23"/>
      <c r="G15" s="23"/>
      <c r="H15" s="23"/>
      <c r="I15" s="23"/>
      <c r="J15" s="26">
        <v>159</v>
      </c>
      <c r="K15" s="7"/>
      <c r="L15" s="7"/>
      <c r="M15" s="11"/>
      <c r="N15" s="5" t="s">
        <v>2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" t="s">
        <v>2</v>
      </c>
      <c r="AC15" s="7"/>
    </row>
    <row r="16" spans="1:30" s="2" customFormat="1" x14ac:dyDescent="0.25">
      <c r="C16" s="14"/>
      <c r="D16" s="15" t="s">
        <v>45</v>
      </c>
      <c r="E16" s="16"/>
      <c r="F16" s="16"/>
      <c r="G16" s="16"/>
      <c r="H16" s="16"/>
      <c r="I16" s="16"/>
      <c r="J16" s="27"/>
      <c r="K16" s="7"/>
      <c r="L16" s="7"/>
      <c r="M16" s="11"/>
      <c r="N16" s="5" t="s">
        <v>2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5" t="s">
        <v>2</v>
      </c>
      <c r="AC16" s="7"/>
    </row>
    <row r="17" spans="3:29" s="2" customFormat="1" x14ac:dyDescent="0.25">
      <c r="C17" s="18" t="s">
        <v>46</v>
      </c>
      <c r="D17" s="19"/>
      <c r="E17" s="19" t="s">
        <v>47</v>
      </c>
      <c r="F17" s="19"/>
      <c r="G17" s="19"/>
      <c r="H17" s="19"/>
      <c r="I17" s="19"/>
      <c r="J17" s="28">
        <v>6700</v>
      </c>
      <c r="K17" s="7"/>
      <c r="L17" s="7"/>
      <c r="M17" s="11"/>
      <c r="N17" s="5" t="s">
        <v>2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5" t="s">
        <v>2</v>
      </c>
      <c r="AC17" s="7"/>
    </row>
    <row r="18" spans="3:29" s="2" customFormat="1" x14ac:dyDescent="0.25">
      <c r="C18" s="18" t="s">
        <v>49</v>
      </c>
      <c r="D18" s="19"/>
      <c r="E18" s="19" t="s">
        <v>50</v>
      </c>
      <c r="F18" s="19"/>
      <c r="G18" s="19"/>
      <c r="H18" s="19"/>
      <c r="I18" s="19"/>
      <c r="J18" s="28">
        <v>220</v>
      </c>
      <c r="K18" s="7"/>
      <c r="L18" s="7"/>
      <c r="M18" s="11"/>
      <c r="N18" s="5" t="s">
        <v>2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5" t="s">
        <v>2</v>
      </c>
      <c r="AC18" s="7"/>
    </row>
    <row r="19" spans="3:29" s="2" customFormat="1" x14ac:dyDescent="0.25">
      <c r="C19" s="22" t="s">
        <v>51</v>
      </c>
      <c r="D19" s="23"/>
      <c r="E19" s="23" t="s">
        <v>52</v>
      </c>
      <c r="F19" s="23"/>
      <c r="G19" s="23"/>
      <c r="H19" s="23"/>
      <c r="I19" s="23"/>
      <c r="J19" s="26">
        <v>530</v>
      </c>
      <c r="K19" s="7"/>
      <c r="L19" s="7"/>
      <c r="M19" s="11"/>
      <c r="N19" s="5" t="s">
        <v>2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5" t="s">
        <v>2</v>
      </c>
      <c r="AC19" s="7"/>
    </row>
    <row r="20" spans="3:29" s="2" customFormat="1" x14ac:dyDescent="0.25">
      <c r="C20" s="18" t="s">
        <v>55</v>
      </c>
      <c r="D20" s="19"/>
      <c r="E20" s="19" t="s">
        <v>56</v>
      </c>
      <c r="F20" s="19"/>
      <c r="G20" s="19"/>
      <c r="H20" s="19"/>
      <c r="I20" s="19"/>
      <c r="J20" s="28">
        <v>230</v>
      </c>
      <c r="K20" s="7"/>
      <c r="L20" s="7"/>
      <c r="M20" s="11"/>
      <c r="N20" s="5" t="s">
        <v>2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5" t="s">
        <v>2</v>
      </c>
      <c r="AC20" s="7"/>
    </row>
    <row r="21" spans="3:29" s="2" customFormat="1" x14ac:dyDescent="0.25">
      <c r="C21" s="18" t="s">
        <v>57</v>
      </c>
      <c r="D21" s="19"/>
      <c r="E21" s="19" t="s">
        <v>58</v>
      </c>
      <c r="F21" s="19"/>
      <c r="G21" s="19"/>
      <c r="H21" s="19"/>
      <c r="I21" s="19"/>
      <c r="J21" s="28">
        <v>1500</v>
      </c>
      <c r="K21" s="7"/>
      <c r="L21" s="7"/>
      <c r="M21" s="11"/>
      <c r="N21" s="5" t="s">
        <v>2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5" t="s">
        <v>2</v>
      </c>
      <c r="AC21" s="7"/>
    </row>
    <row r="22" spans="3:29" s="2" customFormat="1" x14ac:dyDescent="0.25">
      <c r="C22" s="18" t="s">
        <v>60</v>
      </c>
      <c r="D22" s="19"/>
      <c r="E22" s="19" t="s">
        <v>61</v>
      </c>
      <c r="F22" s="19"/>
      <c r="G22" s="19"/>
      <c r="H22" s="19"/>
      <c r="I22" s="19"/>
      <c r="J22" s="28">
        <v>800</v>
      </c>
      <c r="K22" s="7"/>
      <c r="L22" s="7"/>
      <c r="M22" s="11"/>
      <c r="N22" s="5" t="s">
        <v>2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5" t="s">
        <v>2</v>
      </c>
      <c r="AC22" s="7"/>
    </row>
    <row r="23" spans="3:29" s="2" customFormat="1" x14ac:dyDescent="0.25">
      <c r="C23" s="22" t="s">
        <v>64</v>
      </c>
      <c r="D23" s="23"/>
      <c r="E23" s="23" t="s">
        <v>65</v>
      </c>
      <c r="F23" s="23"/>
      <c r="G23" s="23"/>
      <c r="H23" s="23"/>
      <c r="I23" s="23"/>
      <c r="J23" s="26">
        <v>2010</v>
      </c>
      <c r="K23" s="7"/>
      <c r="L23" s="7"/>
      <c r="M23" s="11"/>
      <c r="N23" s="5" t="s">
        <v>2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5" t="s">
        <v>2</v>
      </c>
      <c r="AC23" s="7"/>
    </row>
    <row r="24" spans="3:29" s="2" customFormat="1" x14ac:dyDescent="0.25">
      <c r="C24" s="18" t="s">
        <v>67</v>
      </c>
      <c r="D24" s="37" t="s">
        <v>68</v>
      </c>
      <c r="E24" s="19"/>
      <c r="F24" s="19"/>
      <c r="G24" s="19"/>
      <c r="H24" s="19"/>
      <c r="I24" s="19"/>
      <c r="J24" s="28">
        <v>11990</v>
      </c>
      <c r="K24" s="7"/>
      <c r="L24" s="7"/>
      <c r="M24" s="11"/>
      <c r="N24" s="5" t="s">
        <v>2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5" t="s">
        <v>2</v>
      </c>
      <c r="AC24" s="7"/>
    </row>
    <row r="25" spans="3:29" s="2" customFormat="1" x14ac:dyDescent="0.25">
      <c r="C25" s="14" t="s">
        <v>70</v>
      </c>
      <c r="D25" s="15" t="s">
        <v>71</v>
      </c>
      <c r="E25" s="16"/>
      <c r="F25" s="16"/>
      <c r="G25" s="16"/>
      <c r="H25" s="16"/>
      <c r="I25" s="16"/>
      <c r="J25" s="39">
        <v>25</v>
      </c>
      <c r="K25" s="7"/>
      <c r="L25" s="7"/>
      <c r="M25" s="11"/>
      <c r="N25" s="5" t="s">
        <v>2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5" t="s">
        <v>2</v>
      </c>
      <c r="AC25" s="7"/>
    </row>
    <row r="26" spans="3:29" s="2" customFormat="1" x14ac:dyDescent="0.25">
      <c r="C26" s="22" t="s">
        <v>72</v>
      </c>
      <c r="D26" s="25" t="s">
        <v>73</v>
      </c>
      <c r="E26" s="23"/>
      <c r="F26" s="23"/>
      <c r="G26" s="23"/>
      <c r="H26" s="23"/>
      <c r="I26" s="23"/>
      <c r="J26" s="26">
        <v>12174</v>
      </c>
      <c r="K26" s="7"/>
      <c r="L26" s="7"/>
      <c r="M26" s="11"/>
      <c r="N26" s="5" t="s">
        <v>2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5" t="s">
        <v>2</v>
      </c>
      <c r="AC26" s="7"/>
    </row>
    <row r="27" spans="3:29" s="2" customForma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11"/>
      <c r="N27" s="5" t="s">
        <v>2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5" t="s">
        <v>2</v>
      </c>
      <c r="AC27" s="7"/>
    </row>
    <row r="28" spans="3:29" s="2" customFormat="1" x14ac:dyDescent="0.25">
      <c r="C28" s="7" t="s">
        <v>74</v>
      </c>
      <c r="D28" s="7"/>
      <c r="E28" s="7"/>
      <c r="F28" s="7"/>
      <c r="G28" s="7"/>
      <c r="H28" s="7"/>
      <c r="I28" s="7"/>
      <c r="J28" s="5" t="s">
        <v>106</v>
      </c>
      <c r="L28" s="7"/>
      <c r="M28" s="11"/>
      <c r="N28" s="5" t="s"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5" t="s">
        <v>2</v>
      </c>
      <c r="AC28" s="7"/>
    </row>
    <row r="29" spans="3:29" s="2" customForma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11"/>
      <c r="N29" s="5" t="s">
        <v>2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5" t="s">
        <v>2</v>
      </c>
      <c r="AC29" s="7"/>
    </row>
    <row r="30" spans="3:29" s="2" customFormat="1" x14ac:dyDescent="0.25">
      <c r="C30" s="10" t="s">
        <v>78</v>
      </c>
      <c r="D30" s="7"/>
      <c r="E30" s="7"/>
      <c r="F30" s="7"/>
      <c r="G30" s="7"/>
      <c r="H30" s="7"/>
      <c r="I30" s="7"/>
      <c r="J30" s="7"/>
      <c r="K30" s="7"/>
      <c r="L30" s="7"/>
      <c r="M30" s="11"/>
      <c r="N30" s="5" t="s">
        <v>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5" t="s">
        <v>2</v>
      </c>
      <c r="AC30" s="7"/>
    </row>
    <row r="31" spans="3:29" s="2" customFormat="1" x14ac:dyDescent="0.25">
      <c r="C31" s="42" t="s">
        <v>79</v>
      </c>
      <c r="D31" s="29"/>
      <c r="E31" s="29"/>
      <c r="F31" s="29"/>
      <c r="G31" s="29"/>
      <c r="H31" s="29"/>
      <c r="I31" s="43"/>
      <c r="J31" s="44">
        <v>4290</v>
      </c>
      <c r="K31" s="7"/>
      <c r="L31" s="7"/>
      <c r="M31" s="11"/>
      <c r="N31" s="5" t="s">
        <v>2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5" t="s">
        <v>2</v>
      </c>
      <c r="AC31" s="7"/>
    </row>
    <row r="32" spans="3:29" s="2" customFormat="1" x14ac:dyDescent="0.25">
      <c r="C32" s="46" t="s">
        <v>83</v>
      </c>
      <c r="D32" s="23"/>
      <c r="E32" s="23"/>
      <c r="F32" s="23"/>
      <c r="G32" s="23"/>
      <c r="H32" s="23"/>
      <c r="I32" s="47"/>
      <c r="J32" s="48">
        <v>1210</v>
      </c>
      <c r="K32" s="7"/>
      <c r="L32" s="7"/>
      <c r="M32" s="11"/>
      <c r="N32" s="5" t="s">
        <v>2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5" t="s">
        <v>2</v>
      </c>
      <c r="AC32" s="7"/>
    </row>
    <row r="33" spans="1:29" s="2" customFormat="1" x14ac:dyDescent="0.25">
      <c r="C33" s="42" t="s">
        <v>85</v>
      </c>
      <c r="D33" s="29"/>
      <c r="E33" s="29"/>
      <c r="F33" s="29"/>
      <c r="G33" s="29"/>
      <c r="H33" s="29"/>
      <c r="I33" s="43"/>
      <c r="J33" s="44">
        <v>600</v>
      </c>
      <c r="K33" s="7"/>
      <c r="L33" s="7"/>
      <c r="M33" s="11"/>
      <c r="N33" s="5" t="s">
        <v>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5" t="s">
        <v>2</v>
      </c>
      <c r="AC33" s="7"/>
    </row>
    <row r="34" spans="1:29" s="2" customFormat="1" x14ac:dyDescent="0.25">
      <c r="C34" s="50" t="s">
        <v>86</v>
      </c>
      <c r="D34" s="19"/>
      <c r="E34" s="19"/>
      <c r="F34" s="19"/>
      <c r="G34" s="19"/>
      <c r="H34" s="19"/>
      <c r="I34" s="51"/>
      <c r="J34" s="52">
        <v>120</v>
      </c>
      <c r="K34" s="7"/>
      <c r="L34" s="7"/>
      <c r="M34" s="11"/>
      <c r="N34" s="5" t="s">
        <v>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5" t="s">
        <v>2</v>
      </c>
      <c r="AC34" s="7"/>
    </row>
    <row r="35" spans="1:29" s="2" customFormat="1" x14ac:dyDescent="0.25">
      <c r="C35" s="53" t="s">
        <v>87</v>
      </c>
      <c r="D35" s="54"/>
      <c r="E35" s="54"/>
      <c r="F35" s="54"/>
      <c r="G35" s="54"/>
      <c r="H35" s="54"/>
      <c r="I35" s="55"/>
      <c r="J35" s="52">
        <v>1820</v>
      </c>
      <c r="K35" s="7"/>
      <c r="L35" s="7"/>
      <c r="M35" s="11"/>
      <c r="N35" s="5" t="s">
        <v>2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5" t="s">
        <v>2</v>
      </c>
      <c r="AC35" s="7"/>
    </row>
    <row r="36" spans="1:29" s="2" customFormat="1" x14ac:dyDescent="0.25">
      <c r="C36" s="50" t="s">
        <v>17</v>
      </c>
      <c r="D36" s="19"/>
      <c r="E36" s="19"/>
      <c r="F36" s="19"/>
      <c r="G36" s="19"/>
      <c r="H36" s="19"/>
      <c r="I36" s="51"/>
      <c r="J36" s="52">
        <v>460</v>
      </c>
      <c r="K36" s="7"/>
      <c r="L36" s="7"/>
      <c r="M36" s="11"/>
      <c r="N36" s="5" t="s">
        <v>2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5" t="s">
        <v>2</v>
      </c>
      <c r="AC36" s="7"/>
    </row>
    <row r="37" spans="1:29" s="2" customFormat="1" x14ac:dyDescent="0.25">
      <c r="C37" s="46" t="s">
        <v>21</v>
      </c>
      <c r="D37" s="23"/>
      <c r="E37" s="23"/>
      <c r="F37" s="23"/>
      <c r="G37" s="23"/>
      <c r="H37" s="23"/>
      <c r="I37" s="47"/>
      <c r="J37" s="48">
        <v>260</v>
      </c>
      <c r="K37" s="7"/>
      <c r="L37" s="7"/>
      <c r="M37" s="11"/>
      <c r="N37" s="5" t="s">
        <v>2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5" t="s">
        <v>2</v>
      </c>
      <c r="AC37" s="7"/>
    </row>
    <row r="38" spans="1:29" s="2" customFormat="1" x14ac:dyDescent="0.25">
      <c r="K38" s="7"/>
      <c r="L38" s="7"/>
      <c r="M38" s="11"/>
      <c r="N38" s="5" t="s">
        <v>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5" t="s">
        <v>2</v>
      </c>
      <c r="AC38" s="7"/>
    </row>
    <row r="39" spans="1:29" s="2" customFormat="1" x14ac:dyDescent="0.25">
      <c r="A39" s="11"/>
      <c r="B39" s="11"/>
      <c r="C39" s="11" t="s">
        <v>95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5" t="s">
        <v>2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5" t="s">
        <v>2</v>
      </c>
      <c r="AC39" s="7"/>
    </row>
    <row r="40" spans="1:29" s="2" customFormat="1" x14ac:dyDescent="0.25">
      <c r="C40" s="57" t="s">
        <v>97</v>
      </c>
      <c r="N40" s="5" t="s">
        <v>2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5" t="s">
        <v>2</v>
      </c>
      <c r="AC40" s="7"/>
    </row>
    <row r="41" spans="1:29" s="2" customFormat="1" x14ac:dyDescent="0.25">
      <c r="N41" s="5" t="s">
        <v>2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5" t="s">
        <v>2</v>
      </c>
      <c r="AC41" s="7"/>
    </row>
    <row r="42" spans="1:29" s="2" customFormat="1" x14ac:dyDescent="0.25">
      <c r="N42" s="5" t="s">
        <v>2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5" t="s">
        <v>2</v>
      </c>
      <c r="AC42" s="7"/>
    </row>
    <row r="43" spans="1:29" s="2" customFormat="1" x14ac:dyDescent="0.25">
      <c r="N43" s="5" t="s">
        <v>2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5" t="s">
        <v>2</v>
      </c>
      <c r="AC43" s="7"/>
    </row>
    <row r="44" spans="1:29" s="2" customFormat="1" x14ac:dyDescent="0.25">
      <c r="N44" s="5" t="s">
        <v>2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5" t="s">
        <v>2</v>
      </c>
      <c r="AC44" s="7"/>
    </row>
    <row r="45" spans="1:29" s="2" customFormat="1" x14ac:dyDescent="0.25">
      <c r="N45" s="5" t="s">
        <v>2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5" t="s">
        <v>2</v>
      </c>
      <c r="AC45" s="7"/>
    </row>
    <row r="46" spans="1:29" s="2" customFormat="1" x14ac:dyDescent="0.25">
      <c r="N46" s="5" t="s">
        <v>2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5" t="s">
        <v>2</v>
      </c>
      <c r="AC46" s="7"/>
    </row>
    <row r="47" spans="1:29" s="2" customFormat="1" x14ac:dyDescent="0.25">
      <c r="N47" s="5" t="s">
        <v>2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5" t="s">
        <v>2</v>
      </c>
      <c r="AC47" s="7"/>
    </row>
    <row r="48" spans="1:29" s="2" customFormat="1" x14ac:dyDescent="0.25">
      <c r="N48" s="5" t="s">
        <v>2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5" t="s">
        <v>2</v>
      </c>
      <c r="AC48" s="7"/>
    </row>
    <row r="49" spans="14:29" s="2" customFormat="1" x14ac:dyDescent="0.25">
      <c r="N49" s="5" t="s">
        <v>2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" t="s">
        <v>2</v>
      </c>
      <c r="AC49" s="7"/>
    </row>
    <row r="50" spans="14:29" s="2" customFormat="1" x14ac:dyDescent="0.25">
      <c r="N50" s="5" t="s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5" t="s">
        <v>2</v>
      </c>
      <c r="AC50" s="7"/>
    </row>
    <row r="51" spans="14:29" s="2" customFormat="1" x14ac:dyDescent="0.25">
      <c r="N51" s="5" t="s">
        <v>2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" t="s">
        <v>2</v>
      </c>
      <c r="AC51" s="7"/>
    </row>
    <row r="52" spans="14:29" s="2" customFormat="1" x14ac:dyDescent="0.25">
      <c r="N52" s="5" t="s">
        <v>2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5" t="s">
        <v>2</v>
      </c>
      <c r="AC52" s="7"/>
    </row>
    <row r="53" spans="14:29" s="2" customFormat="1" x14ac:dyDescent="0.25">
      <c r="N53" s="5" t="s">
        <v>2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5" t="s">
        <v>2</v>
      </c>
      <c r="AC53" s="7"/>
    </row>
    <row r="54" spans="14:29" s="2" customFormat="1" x14ac:dyDescent="0.25">
      <c r="N54" s="5" t="s">
        <v>2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5" t="s">
        <v>2</v>
      </c>
      <c r="AC54" s="7"/>
    </row>
    <row r="55" spans="14:29" s="2" customFormat="1" x14ac:dyDescent="0.25">
      <c r="N55" s="5" t="s">
        <v>2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5" t="s">
        <v>2</v>
      </c>
      <c r="AC55" s="7"/>
    </row>
    <row r="56" spans="14:29" s="2" customFormat="1" x14ac:dyDescent="0.25">
      <c r="N56" s="5" t="s">
        <v>2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5" t="s">
        <v>2</v>
      </c>
      <c r="AC56" s="7"/>
    </row>
    <row r="57" spans="14:29" s="2" customFormat="1" x14ac:dyDescent="0.25">
      <c r="N57" s="5" t="s">
        <v>2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5" t="s">
        <v>2</v>
      </c>
      <c r="AC57" s="7"/>
    </row>
    <row r="58" spans="14:29" s="2" customFormat="1" x14ac:dyDescent="0.25">
      <c r="N58" s="5" t="s">
        <v>2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5" t="s">
        <v>2</v>
      </c>
      <c r="AC58" s="7"/>
    </row>
    <row r="59" spans="14:29" s="2" customFormat="1" x14ac:dyDescent="0.25">
      <c r="N59" s="5" t="s">
        <v>2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5" t="s">
        <v>2</v>
      </c>
      <c r="AC59" s="7"/>
    </row>
  </sheetData>
  <conditionalFormatting sqref="J28">
    <cfRule type="cellIs" dxfId="1" priority="1" operator="equal">
      <formula>"met"</formula>
    </cfRule>
    <cfRule type="cellIs" dxfId="0" priority="2" operator="equal">
      <formula>"not met"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workbookViewId="0"/>
  </sheetViews>
  <sheetFormatPr defaultRowHeight="15" x14ac:dyDescent="0.25"/>
  <sheetData>
    <row r="1" spans="1:30" s="2" customFormat="1" x14ac:dyDescent="0.25">
      <c r="A1" s="1" t="s">
        <v>0</v>
      </c>
      <c r="C1" t="s">
        <v>1</v>
      </c>
      <c r="D1" s="3"/>
      <c r="E1" s="3"/>
      <c r="N1" s="4" t="s">
        <v>2</v>
      </c>
      <c r="AB1" s="5" t="s">
        <v>2</v>
      </c>
      <c r="AC1"/>
      <c r="AD1"/>
    </row>
    <row r="2" spans="1:30" s="2" customFormat="1" x14ac:dyDescent="0.25">
      <c r="A2" s="1" t="s">
        <v>4</v>
      </c>
      <c r="C2" s="2" t="s">
        <v>5</v>
      </c>
      <c r="N2" s="4" t="s">
        <v>2</v>
      </c>
      <c r="AB2" s="5" t="s">
        <v>2</v>
      </c>
      <c r="AC2"/>
      <c r="AD2"/>
    </row>
    <row r="3" spans="1:30" s="2" customFormat="1" x14ac:dyDescent="0.25">
      <c r="A3" s="1" t="s">
        <v>6</v>
      </c>
      <c r="C3" s="2" t="s">
        <v>7</v>
      </c>
      <c r="N3" s="4" t="s">
        <v>2</v>
      </c>
      <c r="O3" s="6" t="s">
        <v>8</v>
      </c>
      <c r="P3" s="2" t="s">
        <v>9</v>
      </c>
      <c r="AB3" s="5" t="s">
        <v>2</v>
      </c>
      <c r="AC3"/>
      <c r="AD3"/>
    </row>
    <row r="4" spans="1:30" s="2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 t="s">
        <v>2</v>
      </c>
      <c r="AB4" s="5" t="s">
        <v>2</v>
      </c>
      <c r="AC4"/>
      <c r="AD4"/>
    </row>
    <row r="5" spans="1:30" s="2" customFormat="1" x14ac:dyDescent="0.25">
      <c r="A5" s="10" t="s">
        <v>13</v>
      </c>
      <c r="C5" s="7" t="s">
        <v>14</v>
      </c>
      <c r="D5" s="7"/>
      <c r="E5" s="7"/>
      <c r="F5" s="7"/>
      <c r="G5" s="7"/>
      <c r="H5" s="7"/>
      <c r="I5" s="7"/>
      <c r="J5" s="7"/>
      <c r="K5" s="7"/>
      <c r="L5" s="7"/>
      <c r="M5" s="11"/>
      <c r="N5" s="5" t="s">
        <v>2</v>
      </c>
      <c r="O5" s="7"/>
      <c r="Q5" s="7"/>
      <c r="R5" s="7"/>
      <c r="S5" s="7"/>
      <c r="T5" s="7"/>
      <c r="U5" s="12" t="s">
        <v>15</v>
      </c>
      <c r="V5" s="12" t="s">
        <v>16</v>
      </c>
      <c r="W5" s="7"/>
      <c r="X5" s="7"/>
      <c r="Y5" s="7"/>
      <c r="Z5" s="7"/>
      <c r="AA5" s="7"/>
      <c r="AB5" s="5" t="s">
        <v>2</v>
      </c>
      <c r="AC5"/>
      <c r="AD5"/>
    </row>
    <row r="6" spans="1:30" s="2" customFormat="1" x14ac:dyDescent="0.25">
      <c r="C6" s="7" t="s">
        <v>19</v>
      </c>
      <c r="D6" s="7"/>
      <c r="E6" s="7"/>
      <c r="F6" s="7"/>
      <c r="G6" s="7"/>
      <c r="H6" s="7"/>
      <c r="I6" s="7"/>
      <c r="J6" s="7"/>
      <c r="K6" s="7"/>
      <c r="L6" s="7"/>
      <c r="M6" s="11"/>
      <c r="N6" s="5" t="s">
        <v>2</v>
      </c>
      <c r="O6" s="7"/>
      <c r="P6" s="7" t="str">
        <f>E10</f>
        <v>Residual Interest (Non-Stock)</v>
      </c>
      <c r="Q6" s="7"/>
      <c r="R6" s="7"/>
      <c r="S6" s="7"/>
      <c r="T6" s="7"/>
      <c r="U6" s="7">
        <f>J10</f>
        <v>100</v>
      </c>
      <c r="V6" s="7"/>
      <c r="W6" s="7"/>
      <c r="X6" s="7"/>
      <c r="Y6" s="7"/>
      <c r="Z6" s="7"/>
      <c r="AA6" s="7"/>
      <c r="AB6" s="5" t="s">
        <v>2</v>
      </c>
      <c r="AC6"/>
      <c r="AD6"/>
    </row>
    <row r="7" spans="1:30" s="2" customForma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11"/>
      <c r="N7" s="5" t="s">
        <v>2</v>
      </c>
      <c r="O7" s="7"/>
      <c r="P7" s="7" t="str">
        <f>E17</f>
        <v>Common Shares</v>
      </c>
      <c r="Q7" s="7"/>
      <c r="R7" s="7"/>
      <c r="S7" s="7"/>
      <c r="T7" s="7"/>
      <c r="U7" s="7">
        <f>J17</f>
        <v>6700</v>
      </c>
      <c r="V7" s="7"/>
      <c r="W7" s="7"/>
      <c r="X7" s="7"/>
      <c r="Y7" s="7"/>
      <c r="Z7" s="7"/>
      <c r="AA7" s="7"/>
      <c r="AB7" s="5" t="s">
        <v>2</v>
      </c>
      <c r="AC7"/>
      <c r="AD7"/>
    </row>
    <row r="8" spans="1:30" s="2" customFormat="1" x14ac:dyDescent="0.25">
      <c r="A8" s="10"/>
      <c r="B8" s="11"/>
      <c r="C8" s="13" t="s">
        <v>24</v>
      </c>
      <c r="D8" s="7"/>
      <c r="E8" s="7"/>
      <c r="F8" s="7"/>
      <c r="G8" s="7"/>
      <c r="H8" s="7"/>
      <c r="I8" s="7"/>
      <c r="J8" s="7"/>
      <c r="K8" s="11"/>
      <c r="L8" s="11"/>
      <c r="M8" s="11"/>
      <c r="N8" s="5" t="s">
        <v>2</v>
      </c>
      <c r="O8" s="7"/>
      <c r="P8" s="7" t="str">
        <f>E18</f>
        <v>Preferred Shares</v>
      </c>
      <c r="Q8" s="7"/>
      <c r="R8" s="7"/>
      <c r="S8" s="7"/>
      <c r="T8" s="7"/>
      <c r="U8" s="7"/>
      <c r="V8" s="7">
        <f>J18</f>
        <v>220</v>
      </c>
      <c r="W8" s="7"/>
      <c r="X8" s="7"/>
      <c r="Y8" s="7"/>
      <c r="Z8" s="7"/>
      <c r="AA8" s="7"/>
      <c r="AB8" s="5" t="s">
        <v>2</v>
      </c>
      <c r="AC8"/>
      <c r="AD8"/>
    </row>
    <row r="9" spans="1:30" s="2" customFormat="1" x14ac:dyDescent="0.25">
      <c r="A9" s="11"/>
      <c r="B9" s="11"/>
      <c r="C9" s="14" t="s">
        <v>27</v>
      </c>
      <c r="D9" s="15" t="s">
        <v>28</v>
      </c>
      <c r="E9" s="16"/>
      <c r="F9" s="16"/>
      <c r="G9" s="16"/>
      <c r="H9" s="16"/>
      <c r="I9" s="16"/>
      <c r="J9" s="17"/>
      <c r="K9" s="11"/>
      <c r="L9" s="7"/>
      <c r="M9" s="11"/>
      <c r="N9" s="5" t="s">
        <v>2</v>
      </c>
      <c r="O9" s="7"/>
      <c r="P9" s="7" t="str">
        <f>E19</f>
        <v>Contributed Surplus</v>
      </c>
      <c r="Q9" s="7"/>
      <c r="R9" s="7"/>
      <c r="S9" s="7"/>
      <c r="T9" s="7"/>
      <c r="U9" s="7">
        <f>J19</f>
        <v>530</v>
      </c>
      <c r="V9" s="7"/>
      <c r="W9" s="7"/>
      <c r="X9" s="7"/>
      <c r="Y9" s="7"/>
      <c r="Z9" s="7"/>
      <c r="AA9" s="7"/>
      <c r="AB9" s="5" t="s">
        <v>2</v>
      </c>
      <c r="AC9"/>
      <c r="AD9"/>
    </row>
    <row r="10" spans="1:30" s="2" customFormat="1" x14ac:dyDescent="0.25">
      <c r="A10" s="11"/>
      <c r="B10" s="11"/>
      <c r="C10" s="18" t="s">
        <v>31</v>
      </c>
      <c r="D10" s="19"/>
      <c r="E10" s="19" t="s">
        <v>32</v>
      </c>
      <c r="F10" s="19"/>
      <c r="G10" s="19"/>
      <c r="H10" s="19"/>
      <c r="I10" s="19"/>
      <c r="J10" s="20">
        <v>100</v>
      </c>
      <c r="K10" s="11"/>
      <c r="L10" s="7"/>
      <c r="M10" s="11"/>
      <c r="N10" s="5" t="s">
        <v>2</v>
      </c>
      <c r="O10" s="7"/>
      <c r="P10" s="7" t="str">
        <f>E20</f>
        <v xml:space="preserve">Other Capital </v>
      </c>
      <c r="Q10" s="7"/>
      <c r="R10" s="7"/>
      <c r="S10" s="7"/>
      <c r="T10" s="7"/>
      <c r="U10" s="7">
        <f>J20</f>
        <v>230</v>
      </c>
      <c r="V10" s="7"/>
      <c r="W10" s="7"/>
      <c r="X10" s="7"/>
      <c r="Y10" s="7"/>
      <c r="Z10" s="7"/>
      <c r="AA10" s="7"/>
      <c r="AB10" s="5" t="s">
        <v>2</v>
      </c>
      <c r="AC10"/>
      <c r="AD10"/>
    </row>
    <row r="11" spans="1:30" s="2" customFormat="1" x14ac:dyDescent="0.25">
      <c r="A11" s="11"/>
      <c r="B11" s="11"/>
      <c r="C11" s="18" t="s">
        <v>35</v>
      </c>
      <c r="D11" s="19"/>
      <c r="E11" s="19" t="s">
        <v>36</v>
      </c>
      <c r="F11" s="19"/>
      <c r="G11" s="19"/>
      <c r="H11" s="19"/>
      <c r="I11" s="19"/>
      <c r="J11" s="20">
        <v>16</v>
      </c>
      <c r="K11" s="11"/>
      <c r="L11" s="7"/>
      <c r="M11" s="11"/>
      <c r="N11" s="5" t="s">
        <v>2</v>
      </c>
      <c r="O11" s="7"/>
      <c r="P11" s="7" t="str">
        <f>E21</f>
        <v>Retained Earnings</v>
      </c>
      <c r="Q11" s="7"/>
      <c r="R11" s="7"/>
      <c r="S11" s="7"/>
      <c r="T11" s="7"/>
      <c r="U11" s="7">
        <f>J21</f>
        <v>1500</v>
      </c>
      <c r="V11" s="7"/>
      <c r="W11" s="7"/>
      <c r="X11" s="7"/>
      <c r="Y11" s="7"/>
      <c r="Z11" s="7"/>
      <c r="AA11" s="7"/>
      <c r="AB11" s="5" t="s">
        <v>2</v>
      </c>
      <c r="AC11" s="7"/>
    </row>
    <row r="12" spans="1:30" s="2" customFormat="1" x14ac:dyDescent="0.25">
      <c r="A12" s="10"/>
      <c r="B12" s="11"/>
      <c r="C12" s="18" t="s">
        <v>37</v>
      </c>
      <c r="D12" s="19"/>
      <c r="E12" s="19" t="s">
        <v>38</v>
      </c>
      <c r="F12" s="19"/>
      <c r="G12" s="19"/>
      <c r="H12" s="19"/>
      <c r="I12" s="19"/>
      <c r="J12" s="20">
        <v>18</v>
      </c>
      <c r="K12" s="11"/>
      <c r="L12" s="7"/>
      <c r="M12" s="11"/>
      <c r="N12" s="5" t="s">
        <v>2</v>
      </c>
      <c r="O12" s="7"/>
      <c r="P12" s="7" t="str">
        <f>E22</f>
        <v>Nuclear and Other Reserves</v>
      </c>
      <c r="Q12" s="7"/>
      <c r="R12" s="7"/>
      <c r="S12" s="7"/>
      <c r="T12" s="7"/>
      <c r="U12" s="7">
        <f>J22</f>
        <v>800</v>
      </c>
      <c r="V12" s="7"/>
      <c r="W12" s="7"/>
      <c r="X12" s="7"/>
      <c r="Y12" s="7"/>
      <c r="Z12" s="7"/>
      <c r="AA12" s="7"/>
      <c r="AB12" s="5" t="s">
        <v>2</v>
      </c>
      <c r="AC12" s="7"/>
    </row>
    <row r="13" spans="1:30" s="2" customFormat="1" x14ac:dyDescent="0.25">
      <c r="A13" s="11"/>
      <c r="B13" s="11"/>
      <c r="C13" s="18" t="s">
        <v>39</v>
      </c>
      <c r="D13" s="19"/>
      <c r="E13" s="19" t="s">
        <v>40</v>
      </c>
      <c r="F13" s="19"/>
      <c r="G13" s="19"/>
      <c r="H13" s="19"/>
      <c r="I13" s="19"/>
      <c r="J13" s="20">
        <v>13</v>
      </c>
      <c r="K13" s="11"/>
      <c r="L13" s="7"/>
      <c r="M13" s="11"/>
      <c r="N13" s="5" t="s">
        <v>2</v>
      </c>
      <c r="O13" s="7"/>
      <c r="P13" s="7" t="str">
        <f>E23</f>
        <v>Accumulated Other Comprehensive Income (Loss)</v>
      </c>
      <c r="Q13" s="7"/>
      <c r="R13" s="7"/>
      <c r="S13" s="7"/>
      <c r="T13" s="7"/>
      <c r="U13" s="7">
        <f>J23</f>
        <v>2010</v>
      </c>
      <c r="V13" s="7"/>
      <c r="W13" s="7"/>
      <c r="X13" s="7"/>
      <c r="Y13" s="7"/>
      <c r="Z13" s="7"/>
      <c r="AA13" s="7"/>
      <c r="AB13" s="5" t="s">
        <v>2</v>
      </c>
      <c r="AC13" s="7"/>
    </row>
    <row r="14" spans="1:30" s="2" customFormat="1" x14ac:dyDescent="0.25">
      <c r="A14" s="11"/>
      <c r="B14" s="11"/>
      <c r="C14" s="22" t="s">
        <v>41</v>
      </c>
      <c r="D14" s="23"/>
      <c r="E14" s="23" t="s">
        <v>42</v>
      </c>
      <c r="F14" s="23"/>
      <c r="G14" s="23"/>
      <c r="H14" s="23"/>
      <c r="I14" s="23"/>
      <c r="J14" s="24">
        <v>12</v>
      </c>
      <c r="K14" s="11"/>
      <c r="L14" s="7"/>
      <c r="M14" s="11"/>
      <c r="N14" s="5" t="s">
        <v>2</v>
      </c>
      <c r="O14" s="7"/>
      <c r="P14" s="7" t="str">
        <f>D25</f>
        <v>Non-controlling Interests</v>
      </c>
      <c r="Q14" s="7"/>
      <c r="R14" s="7"/>
      <c r="S14" s="7"/>
      <c r="T14" s="7"/>
      <c r="U14" s="7">
        <f>IF(J28="met",J25,"")</f>
        <v>25</v>
      </c>
      <c r="V14" s="7" t="str">
        <f>IF(J28="not met",J25,"")</f>
        <v/>
      </c>
      <c r="W14" s="7"/>
      <c r="X14" s="7"/>
      <c r="Y14" s="7"/>
      <c r="Z14" s="7"/>
      <c r="AA14" s="7"/>
      <c r="AB14" s="5" t="s">
        <v>2</v>
      </c>
      <c r="AC14" s="7"/>
    </row>
    <row r="15" spans="1:30" s="2" customFormat="1" x14ac:dyDescent="0.25">
      <c r="C15" s="22" t="s">
        <v>43</v>
      </c>
      <c r="D15" s="25" t="s">
        <v>44</v>
      </c>
      <c r="E15" s="23"/>
      <c r="F15" s="23"/>
      <c r="G15" s="23"/>
      <c r="H15" s="23"/>
      <c r="I15" s="23"/>
      <c r="J15" s="26">
        <v>159</v>
      </c>
      <c r="K15" s="7"/>
      <c r="L15" s="7"/>
      <c r="M15" s="11"/>
      <c r="N15" s="5" t="s">
        <v>2</v>
      </c>
      <c r="O15" s="7"/>
      <c r="P15" s="7" t="str">
        <f>C31</f>
        <v>Category B capital</v>
      </c>
      <c r="U15" s="7">
        <f>J31</f>
        <v>4290</v>
      </c>
      <c r="W15" s="7"/>
      <c r="X15" s="7"/>
      <c r="Y15" s="7"/>
      <c r="Z15" s="7"/>
      <c r="AA15" s="7"/>
      <c r="AB15" s="5" t="s">
        <v>2</v>
      </c>
      <c r="AC15" s="7"/>
    </row>
    <row r="16" spans="1:30" s="2" customFormat="1" x14ac:dyDescent="0.25">
      <c r="C16" s="14"/>
      <c r="D16" s="15" t="s">
        <v>45</v>
      </c>
      <c r="E16" s="16"/>
      <c r="F16" s="16"/>
      <c r="G16" s="16"/>
      <c r="H16" s="16"/>
      <c r="I16" s="16"/>
      <c r="J16" s="27"/>
      <c r="K16" s="7"/>
      <c r="L16" s="7"/>
      <c r="M16" s="11"/>
      <c r="N16" s="5" t="s">
        <v>2</v>
      </c>
      <c r="O16" s="7"/>
      <c r="P16" s="7" t="str">
        <f>C32</f>
        <v>Category C capital</v>
      </c>
      <c r="Q16" s="7"/>
      <c r="R16" s="7"/>
      <c r="S16" s="7"/>
      <c r="T16" s="7"/>
      <c r="U16" s="7">
        <f>J32</f>
        <v>1210</v>
      </c>
      <c r="V16" s="7"/>
      <c r="W16" s="7"/>
      <c r="X16" s="7"/>
      <c r="Y16" s="7"/>
      <c r="Z16" s="7"/>
      <c r="AA16" s="7"/>
      <c r="AB16" s="5" t="s">
        <v>2</v>
      </c>
      <c r="AC16" s="7"/>
    </row>
    <row r="17" spans="3:29" s="2" customFormat="1" x14ac:dyDescent="0.25">
      <c r="C17" s="18" t="s">
        <v>46</v>
      </c>
      <c r="D17" s="19"/>
      <c r="E17" s="19" t="s">
        <v>47</v>
      </c>
      <c r="F17" s="19"/>
      <c r="G17" s="19"/>
      <c r="H17" s="19"/>
      <c r="I17" s="19"/>
      <c r="J17" s="28">
        <v>6700</v>
      </c>
      <c r="K17" s="7"/>
      <c r="L17" s="7"/>
      <c r="M17" s="11"/>
      <c r="N17" s="5" t="s">
        <v>2</v>
      </c>
      <c r="O17" s="7"/>
      <c r="P17" s="29"/>
      <c r="Q17" s="29"/>
      <c r="R17" s="29"/>
      <c r="S17" s="29"/>
      <c r="T17" s="30" t="s">
        <v>48</v>
      </c>
      <c r="U17" s="31">
        <f>SUM(U6:U16)</f>
        <v>17395</v>
      </c>
      <c r="V17" s="29"/>
      <c r="W17" s="7"/>
      <c r="X17" s="7"/>
      <c r="Y17" s="7"/>
      <c r="Z17" s="7"/>
      <c r="AA17" s="7"/>
      <c r="AB17" s="5" t="s">
        <v>2</v>
      </c>
      <c r="AC17" s="7"/>
    </row>
    <row r="18" spans="3:29" s="2" customFormat="1" x14ac:dyDescent="0.25">
      <c r="C18" s="18" t="s">
        <v>49</v>
      </c>
      <c r="D18" s="19"/>
      <c r="E18" s="19" t="s">
        <v>50</v>
      </c>
      <c r="F18" s="19"/>
      <c r="G18" s="19"/>
      <c r="H18" s="19"/>
      <c r="I18" s="19"/>
      <c r="J18" s="28">
        <v>220</v>
      </c>
      <c r="K18" s="7"/>
      <c r="L18" s="7"/>
      <c r="M18" s="11"/>
      <c r="N18" s="5" t="s">
        <v>2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5" t="s">
        <v>2</v>
      </c>
      <c r="AC18" s="7"/>
    </row>
    <row r="19" spans="3:29" s="2" customFormat="1" x14ac:dyDescent="0.25">
      <c r="C19" s="22" t="s">
        <v>51</v>
      </c>
      <c r="D19" s="23"/>
      <c r="E19" s="23" t="s">
        <v>52</v>
      </c>
      <c r="F19" s="23"/>
      <c r="G19" s="23"/>
      <c r="H19" s="23"/>
      <c r="I19" s="23"/>
      <c r="J19" s="26">
        <v>530</v>
      </c>
      <c r="K19" s="7"/>
      <c r="L19" s="7"/>
      <c r="M19" s="11"/>
      <c r="N19" s="5" t="s">
        <v>2</v>
      </c>
      <c r="O19" s="32" t="s">
        <v>53</v>
      </c>
      <c r="P19" s="7" t="s">
        <v>54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5" t="s">
        <v>2</v>
      </c>
      <c r="AC19" s="7"/>
    </row>
    <row r="20" spans="3:29" s="2" customFormat="1" x14ac:dyDescent="0.25">
      <c r="C20" s="18" t="s">
        <v>55</v>
      </c>
      <c r="D20" s="19"/>
      <c r="E20" s="19" t="s">
        <v>56</v>
      </c>
      <c r="F20" s="19"/>
      <c r="G20" s="19"/>
      <c r="H20" s="19"/>
      <c r="I20" s="19"/>
      <c r="J20" s="28">
        <v>230</v>
      </c>
      <c r="K20" s="7"/>
      <c r="L20" s="7"/>
      <c r="M20" s="11"/>
      <c r="N20" s="5" t="s">
        <v>2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5" t="s">
        <v>2</v>
      </c>
      <c r="AC20" s="7"/>
    </row>
    <row r="21" spans="3:29" s="2" customFormat="1" x14ac:dyDescent="0.25">
      <c r="C21" s="18" t="s">
        <v>57</v>
      </c>
      <c r="D21" s="19"/>
      <c r="E21" s="19" t="s">
        <v>58</v>
      </c>
      <c r="F21" s="19"/>
      <c r="G21" s="19"/>
      <c r="H21" s="19"/>
      <c r="I21" s="19"/>
      <c r="J21" s="28">
        <v>1500</v>
      </c>
      <c r="K21" s="7"/>
      <c r="L21" s="7"/>
      <c r="M21" s="11"/>
      <c r="N21" s="5" t="s">
        <v>2</v>
      </c>
      <c r="O21" s="7"/>
      <c r="P21" s="23" t="s">
        <v>59</v>
      </c>
      <c r="Q21" s="23"/>
      <c r="R21" s="23"/>
      <c r="S21" s="23"/>
      <c r="T21" s="23"/>
      <c r="U21" s="33"/>
      <c r="V21" s="34">
        <f>U17</f>
        <v>17395</v>
      </c>
      <c r="W21" s="7"/>
      <c r="X21" s="7"/>
      <c r="Y21" s="7"/>
      <c r="Z21" s="7"/>
      <c r="AA21" s="7"/>
      <c r="AB21" s="5" t="s">
        <v>2</v>
      </c>
      <c r="AC21" s="7"/>
    </row>
    <row r="22" spans="3:29" s="2" customFormat="1" x14ac:dyDescent="0.25">
      <c r="C22" s="18" t="s">
        <v>60</v>
      </c>
      <c r="D22" s="19"/>
      <c r="E22" s="19" t="s">
        <v>61</v>
      </c>
      <c r="F22" s="19"/>
      <c r="G22" s="19"/>
      <c r="H22" s="19"/>
      <c r="I22" s="19"/>
      <c r="J22" s="28">
        <v>800</v>
      </c>
      <c r="K22" s="7"/>
      <c r="L22" s="7"/>
      <c r="M22" s="11"/>
      <c r="N22" s="5" t="s">
        <v>2</v>
      </c>
      <c r="O22" s="7"/>
      <c r="P22" s="7" t="str">
        <f>C33</f>
        <v>Contractual service margin (CSM) for title insurance contracts</v>
      </c>
      <c r="Q22" s="7"/>
      <c r="R22" s="7"/>
      <c r="S22" s="7"/>
      <c r="T22" s="7"/>
      <c r="U22" s="7"/>
      <c r="V22" s="7">
        <f>J33</f>
        <v>600</v>
      </c>
      <c r="W22" s="35" t="s">
        <v>62</v>
      </c>
      <c r="X22" s="36" t="s">
        <v>63</v>
      </c>
      <c r="Y22" s="7"/>
      <c r="Z22" s="7"/>
      <c r="AA22" s="7"/>
      <c r="AB22" s="5" t="s">
        <v>2</v>
      </c>
      <c r="AC22" s="7"/>
    </row>
    <row r="23" spans="3:29" s="2" customFormat="1" x14ac:dyDescent="0.25">
      <c r="C23" s="22" t="s">
        <v>64</v>
      </c>
      <c r="D23" s="23"/>
      <c r="E23" s="23" t="s">
        <v>65</v>
      </c>
      <c r="F23" s="23"/>
      <c r="G23" s="23"/>
      <c r="H23" s="23"/>
      <c r="I23" s="23"/>
      <c r="J23" s="26">
        <v>2010</v>
      </c>
      <c r="K23" s="7"/>
      <c r="L23" s="7"/>
      <c r="M23" s="11"/>
      <c r="N23" s="5" t="s">
        <v>2</v>
      </c>
      <c r="O23" s="7"/>
      <c r="P23" s="23" t="str">
        <f>C34</f>
        <v>Adjustments to owner-occupied property valuations</v>
      </c>
      <c r="Q23" s="23"/>
      <c r="R23" s="23"/>
      <c r="S23" s="23"/>
      <c r="T23" s="23"/>
      <c r="U23" s="23"/>
      <c r="V23" s="23">
        <f>J34</f>
        <v>120</v>
      </c>
      <c r="W23" s="35" t="s">
        <v>62</v>
      </c>
      <c r="X23" s="36" t="s">
        <v>66</v>
      </c>
      <c r="Y23" s="7"/>
      <c r="Z23" s="7"/>
      <c r="AA23" s="7"/>
      <c r="AB23" s="5" t="s">
        <v>2</v>
      </c>
      <c r="AC23" s="7"/>
    </row>
    <row r="24" spans="3:29" s="2" customFormat="1" x14ac:dyDescent="0.25">
      <c r="C24" s="18" t="s">
        <v>67</v>
      </c>
      <c r="D24" s="37" t="s">
        <v>68</v>
      </c>
      <c r="E24" s="19"/>
      <c r="F24" s="19"/>
      <c r="G24" s="19"/>
      <c r="H24" s="19"/>
      <c r="I24" s="19"/>
      <c r="J24" s="28">
        <v>11990</v>
      </c>
      <c r="K24" s="7"/>
      <c r="L24" s="7"/>
      <c r="M24" s="11"/>
      <c r="N24" s="5" t="s">
        <v>2</v>
      </c>
      <c r="O24" s="7"/>
      <c r="P24" s="7" t="str">
        <f>C35</f>
        <v>* Deduction for unregistered reinsurance</v>
      </c>
      <c r="Q24" s="7"/>
      <c r="R24" s="7"/>
      <c r="S24" s="7"/>
      <c r="T24" s="7"/>
      <c r="U24" s="7"/>
      <c r="V24" s="7">
        <f>J35</f>
        <v>1820</v>
      </c>
      <c r="W24" s="35" t="s">
        <v>62</v>
      </c>
      <c r="X24" s="38" t="s">
        <v>69</v>
      </c>
      <c r="Y24" s="7"/>
      <c r="Z24" s="7"/>
      <c r="AA24" s="7"/>
      <c r="AB24" s="5" t="s">
        <v>2</v>
      </c>
      <c r="AC24" s="7"/>
    </row>
    <row r="25" spans="3:29" s="2" customFormat="1" x14ac:dyDescent="0.25">
      <c r="C25" s="14" t="s">
        <v>70</v>
      </c>
      <c r="D25" s="15" t="s">
        <v>71</v>
      </c>
      <c r="E25" s="16"/>
      <c r="F25" s="16"/>
      <c r="G25" s="16"/>
      <c r="H25" s="16"/>
      <c r="I25" s="16"/>
      <c r="J25" s="39">
        <v>25</v>
      </c>
      <c r="K25" s="7"/>
      <c r="L25" s="7"/>
      <c r="M25" s="11"/>
      <c r="N25" s="5" t="s">
        <v>2</v>
      </c>
      <c r="O25" s="7"/>
      <c r="P25" s="7" t="str">
        <f>C36</f>
        <v>Interest in non-qualifying subsidiary with more than 10% ownership</v>
      </c>
      <c r="Q25" s="7"/>
      <c r="R25" s="7"/>
      <c r="S25" s="7"/>
      <c r="T25" s="7"/>
      <c r="U25" s="7"/>
      <c r="V25" s="7">
        <f>J36</f>
        <v>460</v>
      </c>
      <c r="W25" s="35" t="s">
        <v>62</v>
      </c>
      <c r="X25" s="38" t="s">
        <v>69</v>
      </c>
      <c r="Y25" s="7"/>
      <c r="Z25" s="7"/>
      <c r="AA25" s="7"/>
      <c r="AB25" s="5" t="s">
        <v>2</v>
      </c>
      <c r="AC25" s="7"/>
    </row>
    <row r="26" spans="3:29" s="2" customFormat="1" x14ac:dyDescent="0.25">
      <c r="C26" s="22" t="s">
        <v>72</v>
      </c>
      <c r="D26" s="25" t="s">
        <v>73</v>
      </c>
      <c r="E26" s="23"/>
      <c r="F26" s="23"/>
      <c r="G26" s="23"/>
      <c r="H26" s="23"/>
      <c r="I26" s="23"/>
      <c r="J26" s="26">
        <v>12174</v>
      </c>
      <c r="K26" s="7"/>
      <c r="L26" s="7"/>
      <c r="M26" s="11"/>
      <c r="N26" s="5" t="s">
        <v>2</v>
      </c>
      <c r="O26" s="7"/>
      <c r="P26" s="7" t="str">
        <f>C37</f>
        <v>Gains/Losses from changes in own credit risk on financial liabilities</v>
      </c>
      <c r="Q26" s="7"/>
      <c r="R26" s="7"/>
      <c r="S26" s="7"/>
      <c r="T26" s="7"/>
      <c r="U26" s="7"/>
      <c r="V26" s="7">
        <f>J37</f>
        <v>260</v>
      </c>
      <c r="W26" s="35" t="s">
        <v>62</v>
      </c>
      <c r="X26" s="38" t="s">
        <v>69</v>
      </c>
      <c r="Y26" s="7"/>
      <c r="Z26" s="7"/>
      <c r="AA26" s="7"/>
      <c r="AB26" s="5" t="s">
        <v>2</v>
      </c>
      <c r="AC26" s="7"/>
    </row>
    <row r="27" spans="3:29" s="2" customForma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11"/>
      <c r="N27" s="5" t="s">
        <v>2</v>
      </c>
      <c r="O27" s="7"/>
      <c r="P27" s="29"/>
      <c r="Q27" s="29"/>
      <c r="R27" s="29"/>
      <c r="S27" s="29"/>
      <c r="T27" s="29"/>
      <c r="U27" s="29"/>
      <c r="V27" s="40">
        <f>V21+SUM(V22:V23)-SUM(V24:V26)</f>
        <v>15575</v>
      </c>
      <c r="W27" s="7"/>
      <c r="X27" s="7"/>
      <c r="Y27" s="7"/>
      <c r="Z27" s="7"/>
      <c r="AA27" s="7"/>
      <c r="AB27" s="5" t="s">
        <v>2</v>
      </c>
      <c r="AC27" s="7"/>
    </row>
    <row r="28" spans="3:29" s="2" customFormat="1" x14ac:dyDescent="0.25">
      <c r="C28" s="7" t="s">
        <v>74</v>
      </c>
      <c r="D28" s="7"/>
      <c r="E28" s="7"/>
      <c r="F28" s="7"/>
      <c r="G28" s="7"/>
      <c r="H28" s="7"/>
      <c r="I28" s="7"/>
      <c r="J28" s="5" t="s">
        <v>106</v>
      </c>
      <c r="L28" s="7"/>
      <c r="M28" s="11"/>
      <c r="N28" s="5" t="s"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5" t="s">
        <v>2</v>
      </c>
      <c r="AC28" s="7"/>
    </row>
    <row r="29" spans="3:29" s="2" customForma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11"/>
      <c r="N29" s="5" t="s">
        <v>2</v>
      </c>
      <c r="O29" s="41" t="s">
        <v>76</v>
      </c>
      <c r="P29" s="7" t="s">
        <v>77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5" t="s">
        <v>2</v>
      </c>
      <c r="AC29" s="7"/>
    </row>
    <row r="30" spans="3:29" s="2" customFormat="1" x14ac:dyDescent="0.25">
      <c r="C30" s="10" t="s">
        <v>78</v>
      </c>
      <c r="D30" s="7"/>
      <c r="E30" s="7"/>
      <c r="F30" s="7"/>
      <c r="G30" s="7"/>
      <c r="H30" s="7"/>
      <c r="I30" s="7"/>
      <c r="J30" s="7"/>
      <c r="K30" s="7"/>
      <c r="L30" s="7"/>
      <c r="M30" s="11"/>
      <c r="N30" s="5" t="s">
        <v>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5" t="s">
        <v>2</v>
      </c>
      <c r="AC30" s="7"/>
    </row>
    <row r="31" spans="3:29" s="2" customFormat="1" x14ac:dyDescent="0.25">
      <c r="C31" s="42" t="s">
        <v>79</v>
      </c>
      <c r="D31" s="29"/>
      <c r="E31" s="29"/>
      <c r="F31" s="29"/>
      <c r="G31" s="29"/>
      <c r="H31" s="29"/>
      <c r="I31" s="43"/>
      <c r="J31" s="44">
        <v>4290</v>
      </c>
      <c r="K31" s="7"/>
      <c r="L31" s="7"/>
      <c r="M31" s="11"/>
      <c r="N31" s="5" t="s">
        <v>2</v>
      </c>
      <c r="O31" s="7"/>
      <c r="P31" s="45" t="s">
        <v>80</v>
      </c>
      <c r="Q31" s="5" t="s">
        <v>81</v>
      </c>
      <c r="R31" s="5">
        <f>J31</f>
        <v>4290</v>
      </c>
      <c r="S31" s="5" t="s">
        <v>82</v>
      </c>
      <c r="T31" s="5">
        <f>J32</f>
        <v>1210</v>
      </c>
      <c r="U31" s="5" t="s">
        <v>81</v>
      </c>
      <c r="V31" s="5">
        <f>R31+T31</f>
        <v>5500</v>
      </c>
      <c r="W31" s="7"/>
      <c r="X31" s="7"/>
      <c r="Y31" s="7"/>
      <c r="Z31" s="7"/>
      <c r="AA31" s="7"/>
      <c r="AB31" s="5" t="s">
        <v>2</v>
      </c>
      <c r="AC31" s="7"/>
    </row>
    <row r="32" spans="3:29" s="2" customFormat="1" x14ac:dyDescent="0.25">
      <c r="C32" s="46" t="s">
        <v>83</v>
      </c>
      <c r="D32" s="23"/>
      <c r="E32" s="23"/>
      <c r="F32" s="23"/>
      <c r="G32" s="23"/>
      <c r="H32" s="23"/>
      <c r="I32" s="47"/>
      <c r="J32" s="48">
        <v>1210</v>
      </c>
      <c r="K32" s="7"/>
      <c r="L32" s="7"/>
      <c r="M32" s="11"/>
      <c r="N32" s="5" t="s">
        <v>2</v>
      </c>
      <c r="O32" s="7"/>
      <c r="P32" s="45" t="s">
        <v>84</v>
      </c>
      <c r="Q32" s="5" t="s">
        <v>81</v>
      </c>
      <c r="R32" s="5"/>
      <c r="S32" s="5"/>
      <c r="T32" s="5"/>
      <c r="U32" s="5" t="s">
        <v>81</v>
      </c>
      <c r="V32" s="5">
        <f>J32</f>
        <v>1210</v>
      </c>
      <c r="W32" s="7"/>
      <c r="X32" s="7"/>
      <c r="Y32" s="7"/>
      <c r="Z32" s="7"/>
      <c r="AA32" s="7"/>
      <c r="AB32" s="5" t="s">
        <v>2</v>
      </c>
      <c r="AC32" s="7"/>
    </row>
    <row r="33" spans="1:29" s="2" customFormat="1" x14ac:dyDescent="0.25">
      <c r="C33" s="42" t="s">
        <v>85</v>
      </c>
      <c r="D33" s="29"/>
      <c r="E33" s="29"/>
      <c r="F33" s="29"/>
      <c r="G33" s="29"/>
      <c r="H33" s="29"/>
      <c r="I33" s="43"/>
      <c r="J33" s="44">
        <v>600</v>
      </c>
      <c r="K33" s="7"/>
      <c r="L33" s="7"/>
      <c r="M33" s="11"/>
      <c r="N33" s="5" t="s">
        <v>2</v>
      </c>
      <c r="O33" s="7"/>
      <c r="P33" s="5"/>
      <c r="Q33" s="5"/>
      <c r="R33" s="5"/>
      <c r="S33" s="5"/>
      <c r="T33" s="5"/>
      <c r="U33" s="5"/>
      <c r="V33" s="49"/>
      <c r="W33" s="7"/>
      <c r="X33" s="7"/>
      <c r="Y33" s="7"/>
      <c r="Z33" s="7"/>
      <c r="AA33" s="7"/>
      <c r="AB33" s="5" t="s">
        <v>2</v>
      </c>
      <c r="AC33" s="7"/>
    </row>
    <row r="34" spans="1:29" s="2" customFormat="1" x14ac:dyDescent="0.25">
      <c r="C34" s="50" t="s">
        <v>86</v>
      </c>
      <c r="D34" s="19"/>
      <c r="E34" s="19"/>
      <c r="F34" s="19"/>
      <c r="G34" s="19"/>
      <c r="H34" s="19"/>
      <c r="I34" s="51"/>
      <c r="J34" s="52">
        <v>120</v>
      </c>
      <c r="K34" s="7"/>
      <c r="L34" s="7"/>
      <c r="M34" s="11"/>
      <c r="N34" s="5" t="s">
        <v>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5" t="s">
        <v>2</v>
      </c>
      <c r="AC34" s="7"/>
    </row>
    <row r="35" spans="1:29" s="2" customFormat="1" x14ac:dyDescent="0.25">
      <c r="C35" s="53" t="s">
        <v>87</v>
      </c>
      <c r="D35" s="54"/>
      <c r="E35" s="54"/>
      <c r="F35" s="54"/>
      <c r="G35" s="54"/>
      <c r="H35" s="54"/>
      <c r="I35" s="55"/>
      <c r="J35" s="52">
        <v>1820</v>
      </c>
      <c r="K35" s="7"/>
      <c r="L35" s="7"/>
      <c r="M35" s="11"/>
      <c r="N35" s="5" t="s">
        <v>2</v>
      </c>
      <c r="O35" s="7"/>
      <c r="P35" s="45" t="s">
        <v>88</v>
      </c>
      <c r="Q35" s="5" t="s">
        <v>81</v>
      </c>
      <c r="R35" s="5" t="s">
        <v>89</v>
      </c>
      <c r="S35" s="32" t="s">
        <v>90</v>
      </c>
      <c r="T35" s="5" t="s">
        <v>91</v>
      </c>
      <c r="U35" s="5" t="s">
        <v>92</v>
      </c>
      <c r="V35" s="5" t="s">
        <v>93</v>
      </c>
      <c r="W35" s="5" t="s">
        <v>94</v>
      </c>
      <c r="X35" s="49">
        <v>0.4</v>
      </c>
      <c r="Y35" s="7"/>
      <c r="Z35" s="7"/>
      <c r="AA35" s="7"/>
      <c r="AB35" s="5" t="s">
        <v>2</v>
      </c>
      <c r="AC35" s="7"/>
    </row>
    <row r="36" spans="1:29" s="2" customFormat="1" x14ac:dyDescent="0.25">
      <c r="C36" s="50" t="s">
        <v>17</v>
      </c>
      <c r="D36" s="19"/>
      <c r="E36" s="19"/>
      <c r="F36" s="19"/>
      <c r="G36" s="19"/>
      <c r="H36" s="19"/>
      <c r="I36" s="51"/>
      <c r="J36" s="52">
        <v>460</v>
      </c>
      <c r="K36" s="7"/>
      <c r="L36" s="7"/>
      <c r="M36" s="11"/>
      <c r="N36" s="5" t="s">
        <v>2</v>
      </c>
      <c r="O36" s="7"/>
      <c r="P36" s="7"/>
      <c r="Q36" s="5" t="s">
        <v>81</v>
      </c>
      <c r="R36" s="5" t="s">
        <v>89</v>
      </c>
      <c r="S36" s="32">
        <f>V27</f>
        <v>15575</v>
      </c>
      <c r="T36" s="5" t="s">
        <v>91</v>
      </c>
      <c r="U36" s="5">
        <f>J23</f>
        <v>2010</v>
      </c>
      <c r="V36" s="5" t="s">
        <v>93</v>
      </c>
      <c r="W36" s="5" t="s">
        <v>94</v>
      </c>
      <c r="X36" s="49">
        <v>0.4</v>
      </c>
      <c r="Y36" s="7"/>
      <c r="Z36" s="7"/>
      <c r="AA36" s="7"/>
      <c r="AB36" s="5" t="s">
        <v>2</v>
      </c>
      <c r="AC36" s="7"/>
    </row>
    <row r="37" spans="1:29" s="2" customFormat="1" x14ac:dyDescent="0.25">
      <c r="C37" s="46" t="s">
        <v>21</v>
      </c>
      <c r="D37" s="23"/>
      <c r="E37" s="23"/>
      <c r="F37" s="23"/>
      <c r="G37" s="23"/>
      <c r="H37" s="23"/>
      <c r="I37" s="47"/>
      <c r="J37" s="48">
        <v>260</v>
      </c>
      <c r="K37" s="7"/>
      <c r="L37" s="7"/>
      <c r="M37" s="11"/>
      <c r="N37" s="5" t="s">
        <v>2</v>
      </c>
      <c r="O37" s="7"/>
      <c r="P37" s="7"/>
      <c r="Q37" s="5" t="s">
        <v>81</v>
      </c>
      <c r="R37" s="56">
        <f>(S36-U36)*0.4</f>
        <v>5426</v>
      </c>
      <c r="S37" s="7"/>
      <c r="T37" s="7"/>
      <c r="U37" s="7"/>
      <c r="V37" s="7"/>
      <c r="W37" s="7"/>
      <c r="X37" s="7"/>
      <c r="Y37" s="7"/>
      <c r="Z37" s="7"/>
      <c r="AA37" s="7"/>
      <c r="AB37" s="5" t="s">
        <v>2</v>
      </c>
      <c r="AC37" s="7"/>
    </row>
    <row r="38" spans="1:29" s="2" customFormat="1" x14ac:dyDescent="0.25">
      <c r="K38" s="7"/>
      <c r="L38" s="7"/>
      <c r="M38" s="11"/>
      <c r="N38" s="5" t="s">
        <v>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5" t="s">
        <v>2</v>
      </c>
      <c r="AC38" s="7"/>
    </row>
    <row r="39" spans="1:29" s="2" customFormat="1" x14ac:dyDescent="0.25">
      <c r="A39" s="11"/>
      <c r="B39" s="11"/>
      <c r="C39" s="11" t="s">
        <v>95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5" t="s">
        <v>2</v>
      </c>
      <c r="O39" s="7"/>
      <c r="P39" s="7" t="s">
        <v>96</v>
      </c>
      <c r="Q39" s="5" t="s">
        <v>81</v>
      </c>
      <c r="R39" s="5" t="s">
        <v>89</v>
      </c>
      <c r="S39" s="32" t="s">
        <v>90</v>
      </c>
      <c r="T39" s="5" t="s">
        <v>91</v>
      </c>
      <c r="U39" s="5" t="s">
        <v>92</v>
      </c>
      <c r="V39" s="5" t="s">
        <v>93</v>
      </c>
      <c r="W39" s="5" t="s">
        <v>94</v>
      </c>
      <c r="X39" s="49">
        <v>7.0000000000000007E-2</v>
      </c>
      <c r="Y39" s="7"/>
      <c r="Z39" s="7"/>
      <c r="AA39" s="7"/>
      <c r="AB39" s="5" t="s">
        <v>2</v>
      </c>
      <c r="AC39" s="7"/>
    </row>
    <row r="40" spans="1:29" s="2" customFormat="1" x14ac:dyDescent="0.25">
      <c r="C40" s="57" t="s">
        <v>97</v>
      </c>
      <c r="N40" s="5" t="s">
        <v>2</v>
      </c>
      <c r="O40" s="7"/>
      <c r="P40" s="7"/>
      <c r="Q40" s="5" t="s">
        <v>81</v>
      </c>
      <c r="R40" s="5" t="s">
        <v>89</v>
      </c>
      <c r="S40" s="32">
        <f>V27</f>
        <v>15575</v>
      </c>
      <c r="T40" s="5" t="s">
        <v>91</v>
      </c>
      <c r="U40" s="5">
        <f>J23</f>
        <v>2010</v>
      </c>
      <c r="V40" s="5" t="s">
        <v>93</v>
      </c>
      <c r="W40" s="5" t="s">
        <v>94</v>
      </c>
      <c r="X40" s="49">
        <v>7.0000000000000007E-2</v>
      </c>
      <c r="Y40" s="7"/>
      <c r="Z40" s="7"/>
      <c r="AA40" s="7"/>
      <c r="AB40" s="5" t="s">
        <v>2</v>
      </c>
      <c r="AC40" s="7"/>
    </row>
    <row r="41" spans="1:29" s="2" customFormat="1" x14ac:dyDescent="0.25">
      <c r="N41" s="5" t="s">
        <v>2</v>
      </c>
      <c r="O41" s="7"/>
      <c r="P41" s="7"/>
      <c r="Q41" s="5" t="s">
        <v>81</v>
      </c>
      <c r="R41" s="56">
        <f>(S40-U40)*X40</f>
        <v>949.55000000000007</v>
      </c>
      <c r="S41" s="7"/>
      <c r="T41" s="7"/>
      <c r="U41" s="7"/>
      <c r="V41" s="7"/>
      <c r="W41" s="7"/>
      <c r="X41" s="7"/>
      <c r="Y41" s="7"/>
      <c r="Z41" s="7"/>
      <c r="AA41" s="7"/>
      <c r="AB41" s="5" t="s">
        <v>2</v>
      </c>
      <c r="AC41" s="7"/>
    </row>
    <row r="42" spans="1:29" s="2" customFormat="1" x14ac:dyDescent="0.25">
      <c r="N42" s="5" t="s">
        <v>2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5" t="s">
        <v>2</v>
      </c>
      <c r="AC42" s="7"/>
    </row>
    <row r="43" spans="1:29" s="2" customFormat="1" x14ac:dyDescent="0.25">
      <c r="N43" s="5" t="s">
        <v>2</v>
      </c>
      <c r="O43" s="7"/>
      <c r="P43" s="7" t="s">
        <v>98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5" t="s">
        <v>2</v>
      </c>
      <c r="AC43" s="7"/>
    </row>
    <row r="44" spans="1:29" s="2" customFormat="1" x14ac:dyDescent="0.25">
      <c r="N44" s="5" t="s">
        <v>2</v>
      </c>
      <c r="O44" s="7"/>
      <c r="P44" s="7"/>
      <c r="Q44" s="7"/>
      <c r="R44" s="7"/>
      <c r="S44" s="58" t="s">
        <v>99</v>
      </c>
      <c r="T44" s="7"/>
      <c r="U44" s="7"/>
      <c r="V44" s="7"/>
      <c r="W44" s="7"/>
      <c r="X44" s="7"/>
      <c r="Y44" s="7"/>
      <c r="Z44" s="7"/>
      <c r="AA44" s="7"/>
      <c r="AB44" s="5" t="s">
        <v>2</v>
      </c>
      <c r="AC44" s="7"/>
    </row>
    <row r="45" spans="1:29" s="2" customFormat="1" x14ac:dyDescent="0.25">
      <c r="N45" s="5" t="s">
        <v>2</v>
      </c>
      <c r="O45" s="7"/>
      <c r="P45" s="47"/>
      <c r="Q45" s="59" t="s">
        <v>100</v>
      </c>
      <c r="R45" s="59" t="s">
        <v>101</v>
      </c>
      <c r="S45" s="60" t="s">
        <v>100</v>
      </c>
      <c r="T45" s="7"/>
      <c r="U45" s="7"/>
      <c r="V45" s="7"/>
      <c r="W45" s="7"/>
      <c r="X45" s="7"/>
      <c r="Y45" s="7"/>
      <c r="Z45" s="7"/>
      <c r="AA45" s="7"/>
      <c r="AB45" s="5" t="s">
        <v>2</v>
      </c>
      <c r="AC45" s="7"/>
    </row>
    <row r="46" spans="1:29" s="2" customFormat="1" x14ac:dyDescent="0.25">
      <c r="N46" s="5" t="s">
        <v>2</v>
      </c>
      <c r="O46" s="7"/>
      <c r="P46" s="61" t="s">
        <v>80</v>
      </c>
      <c r="Q46" s="7">
        <f>V31</f>
        <v>5500</v>
      </c>
      <c r="R46" s="7">
        <f>R37</f>
        <v>5426</v>
      </c>
      <c r="S46" s="62">
        <f>MAX(Q46-R46,0)</f>
        <v>74</v>
      </c>
      <c r="T46" s="7"/>
      <c r="U46" s="7"/>
      <c r="V46" s="7"/>
      <c r="W46" s="7"/>
      <c r="X46" s="7"/>
      <c r="Y46" s="7"/>
      <c r="Z46" s="7"/>
      <c r="AA46" s="7"/>
      <c r="AB46" s="5" t="s">
        <v>2</v>
      </c>
      <c r="AC46" s="7"/>
    </row>
    <row r="47" spans="1:29" s="2" customFormat="1" x14ac:dyDescent="0.25">
      <c r="N47" s="5" t="s">
        <v>2</v>
      </c>
      <c r="O47" s="7"/>
      <c r="P47" s="51" t="s">
        <v>84</v>
      </c>
      <c r="Q47" s="7">
        <f>V32</f>
        <v>1210</v>
      </c>
      <c r="R47" s="7">
        <f>R41</f>
        <v>949.55000000000007</v>
      </c>
      <c r="S47" s="62">
        <f>MAX(Q47-R47,0)</f>
        <v>260.44999999999993</v>
      </c>
      <c r="T47" s="7"/>
      <c r="U47" s="7"/>
      <c r="V47" s="7"/>
      <c r="W47" s="7"/>
      <c r="X47" s="7"/>
      <c r="Y47" s="7"/>
      <c r="Z47" s="7"/>
      <c r="AA47" s="7"/>
      <c r="AB47" s="5" t="s">
        <v>2</v>
      </c>
      <c r="AC47" s="7"/>
    </row>
    <row r="48" spans="1:29" s="2" customFormat="1" x14ac:dyDescent="0.25">
      <c r="N48" s="5" t="s">
        <v>2</v>
      </c>
      <c r="O48" s="7"/>
      <c r="P48" s="43"/>
      <c r="Q48" s="29"/>
      <c r="R48" s="29"/>
      <c r="S48" s="63">
        <f>MAX(S46:S47)</f>
        <v>260.44999999999993</v>
      </c>
      <c r="T48" s="64" t="s">
        <v>62</v>
      </c>
      <c r="U48" s="38" t="s">
        <v>102</v>
      </c>
      <c r="V48" s="7"/>
      <c r="W48" s="7"/>
      <c r="X48" s="7"/>
      <c r="Y48" s="7"/>
      <c r="Z48" s="7"/>
      <c r="AA48" s="7"/>
      <c r="AB48" s="5" t="s">
        <v>2</v>
      </c>
      <c r="AC48" s="7"/>
    </row>
    <row r="49" spans="14:29" s="2" customFormat="1" x14ac:dyDescent="0.25">
      <c r="N49" s="5" t="s">
        <v>2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" t="s">
        <v>2</v>
      </c>
      <c r="AC49" s="7"/>
    </row>
    <row r="50" spans="14:29" s="2" customFormat="1" x14ac:dyDescent="0.25">
      <c r="N50" s="5" t="s">
        <v>2</v>
      </c>
      <c r="O50" s="7"/>
      <c r="P50" s="65" t="s">
        <v>103</v>
      </c>
      <c r="Q50" s="16"/>
      <c r="R50" s="16"/>
      <c r="S50" s="66"/>
      <c r="T50" s="7"/>
      <c r="U50" s="7"/>
      <c r="V50" s="7"/>
      <c r="W50" s="7"/>
      <c r="X50" s="7"/>
      <c r="Y50" s="7"/>
      <c r="Z50" s="7"/>
      <c r="AA50" s="7"/>
      <c r="AB50" s="5" t="s">
        <v>2</v>
      </c>
      <c r="AC50" s="7"/>
    </row>
    <row r="51" spans="14:29" s="2" customFormat="1" x14ac:dyDescent="0.25">
      <c r="N51" s="5" t="s">
        <v>2</v>
      </c>
      <c r="O51" s="7"/>
      <c r="U51" s="7"/>
      <c r="V51" s="7"/>
      <c r="W51" s="7"/>
      <c r="X51" s="7"/>
      <c r="Y51" s="7"/>
      <c r="Z51" s="7"/>
      <c r="AA51" s="7"/>
      <c r="AB51" s="5" t="s">
        <v>2</v>
      </c>
      <c r="AC51" s="7"/>
    </row>
    <row r="52" spans="14:29" s="2" customFormat="1" x14ac:dyDescent="0.25">
      <c r="N52" s="5" t="s">
        <v>2</v>
      </c>
      <c r="O52" s="7"/>
      <c r="P52" s="5" t="s">
        <v>81</v>
      </c>
      <c r="Q52" s="32" t="s">
        <v>90</v>
      </c>
      <c r="R52" s="5" t="s">
        <v>91</v>
      </c>
      <c r="S52" s="7" t="s">
        <v>104</v>
      </c>
      <c r="T52" s="7"/>
      <c r="U52" s="7"/>
      <c r="V52" s="7"/>
      <c r="W52" s="7"/>
      <c r="X52" s="7"/>
      <c r="Y52" s="7"/>
      <c r="Z52" s="7"/>
      <c r="AA52" s="7"/>
      <c r="AB52" s="5" t="s">
        <v>2</v>
      </c>
      <c r="AC52" s="7"/>
    </row>
    <row r="53" spans="14:29" s="2" customFormat="1" x14ac:dyDescent="0.25">
      <c r="N53" s="5" t="s">
        <v>2</v>
      </c>
      <c r="O53" s="7"/>
      <c r="P53" s="5" t="s">
        <v>81</v>
      </c>
      <c r="Q53" s="5">
        <f>V27</f>
        <v>15575</v>
      </c>
      <c r="R53" s="5" t="s">
        <v>91</v>
      </c>
      <c r="S53" s="67">
        <f>S48</f>
        <v>260.44999999999993</v>
      </c>
      <c r="T53" s="7"/>
      <c r="U53" s="7"/>
      <c r="V53" s="7"/>
      <c r="W53" s="7"/>
      <c r="X53" s="7"/>
      <c r="Y53" s="7"/>
      <c r="Z53" s="7"/>
      <c r="AA53" s="7"/>
      <c r="AB53" s="5" t="s">
        <v>2</v>
      </c>
      <c r="AC53" s="7"/>
    </row>
    <row r="54" spans="14:29" s="2" customFormat="1" x14ac:dyDescent="0.25">
      <c r="N54" s="5" t="s">
        <v>2</v>
      </c>
      <c r="O54" s="7"/>
      <c r="P54" s="5" t="s">
        <v>81</v>
      </c>
      <c r="Q54" s="41">
        <f>Q53-S53</f>
        <v>15314.55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5" t="s">
        <v>2</v>
      </c>
      <c r="AC54" s="7"/>
    </row>
    <row r="55" spans="14:29" s="2" customFormat="1" x14ac:dyDescent="0.25">
      <c r="N55" s="5" t="s">
        <v>2</v>
      </c>
      <c r="O55" s="7"/>
      <c r="P55" s="7"/>
      <c r="Q55" s="68" t="s">
        <v>105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5" t="s">
        <v>2</v>
      </c>
      <c r="AC55" s="7"/>
    </row>
    <row r="56" spans="14:29" s="2" customFormat="1" x14ac:dyDescent="0.25">
      <c r="N56" s="5" t="s">
        <v>2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5" t="s">
        <v>2</v>
      </c>
      <c r="AC56" s="7"/>
    </row>
    <row r="57" spans="14:29" s="2" customFormat="1" x14ac:dyDescent="0.25">
      <c r="N57" s="5" t="s">
        <v>2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5" t="s">
        <v>2</v>
      </c>
      <c r="AC57" s="7"/>
    </row>
    <row r="58" spans="14:29" s="2" customFormat="1" x14ac:dyDescent="0.25">
      <c r="N58" s="5" t="s">
        <v>2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5" t="s">
        <v>2</v>
      </c>
      <c r="AC58" s="7"/>
    </row>
    <row r="59" spans="14:29" s="2" customFormat="1" x14ac:dyDescent="0.25">
      <c r="N59" s="5" t="s">
        <v>2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5" t="s">
        <v>2</v>
      </c>
      <c r="AC59" s="7"/>
    </row>
  </sheetData>
  <conditionalFormatting sqref="J28">
    <cfRule type="cellIs" dxfId="5" priority="1" operator="equal">
      <formula>"met"</formula>
    </cfRule>
    <cfRule type="cellIs" dxfId="4" priority="2" operator="equal">
      <formula>"not met"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59"/>
  <sheetViews>
    <sheetView workbookViewId="0"/>
  </sheetViews>
  <sheetFormatPr defaultRowHeight="15" x14ac:dyDescent="0.25"/>
  <sheetData>
    <row r="1" spans="1:30" s="2" customFormat="1" x14ac:dyDescent="0.25">
      <c r="A1" s="1" t="s">
        <v>0</v>
      </c>
      <c r="C1" t="s">
        <v>1</v>
      </c>
      <c r="D1" s="3"/>
      <c r="E1" s="3"/>
      <c r="N1" s="4" t="s">
        <v>2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5" t="s">
        <v>2</v>
      </c>
      <c r="AC1" s="1" t="s">
        <v>3</v>
      </c>
    </row>
    <row r="2" spans="1:30" s="2" customFormat="1" x14ac:dyDescent="0.25">
      <c r="A2" s="1" t="s">
        <v>4</v>
      </c>
      <c r="C2" s="2" t="s">
        <v>5</v>
      </c>
      <c r="N2" s="4" t="s">
        <v>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5" t="s">
        <v>2</v>
      </c>
    </row>
    <row r="3" spans="1:30" s="2" customFormat="1" x14ac:dyDescent="0.25">
      <c r="A3" s="1" t="s">
        <v>6</v>
      </c>
      <c r="C3" s="2" t="s">
        <v>7</v>
      </c>
      <c r="N3" s="4" t="s">
        <v>2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5" t="s">
        <v>2</v>
      </c>
      <c r="AC3" s="1" t="s">
        <v>10</v>
      </c>
    </row>
    <row r="4" spans="1:30" s="2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 t="s">
        <v>2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5" t="s">
        <v>2</v>
      </c>
      <c r="AC4" s="8" t="s">
        <v>11</v>
      </c>
      <c r="AD4" s="9" t="s">
        <v>12</v>
      </c>
    </row>
    <row r="5" spans="1:30" s="2" customFormat="1" x14ac:dyDescent="0.25">
      <c r="A5" s="10" t="s">
        <v>13</v>
      </c>
      <c r="C5" s="7" t="s">
        <v>14</v>
      </c>
      <c r="D5" s="7"/>
      <c r="E5" s="7"/>
      <c r="F5" s="7"/>
      <c r="G5" s="7"/>
      <c r="H5" s="7"/>
      <c r="I5" s="7"/>
      <c r="J5" s="7"/>
      <c r="K5" s="7"/>
      <c r="L5" s="7"/>
      <c r="M5" s="11"/>
      <c r="N5" s="5" t="s">
        <v>2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5" t="s">
        <v>2</v>
      </c>
      <c r="AC5" s="11" t="s">
        <v>17</v>
      </c>
      <c r="AD5" s="2" t="s">
        <v>18</v>
      </c>
    </row>
    <row r="6" spans="1:30" s="2" customFormat="1" x14ac:dyDescent="0.25">
      <c r="C6" s="7" t="s">
        <v>19</v>
      </c>
      <c r="D6" s="7"/>
      <c r="E6" s="7"/>
      <c r="F6" s="7"/>
      <c r="G6" s="7"/>
      <c r="H6" s="7"/>
      <c r="I6" s="7"/>
      <c r="J6" s="7"/>
      <c r="K6" s="7"/>
      <c r="L6" s="7"/>
      <c r="M6" s="11"/>
      <c r="N6" s="5" t="s">
        <v>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5" t="s">
        <v>2</v>
      </c>
      <c r="AC6" s="11" t="s">
        <v>20</v>
      </c>
      <c r="AD6" s="2" t="s">
        <v>21</v>
      </c>
    </row>
    <row r="7" spans="1:30" s="2" customForma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11"/>
      <c r="N7" s="5" t="s">
        <v>2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5" t="s">
        <v>2</v>
      </c>
      <c r="AC7" s="11" t="s">
        <v>22</v>
      </c>
      <c r="AD7" s="2" t="s">
        <v>23</v>
      </c>
    </row>
    <row r="8" spans="1:30" s="2" customFormat="1" x14ac:dyDescent="0.25">
      <c r="A8" s="10"/>
      <c r="B8" s="11"/>
      <c r="C8" s="13" t="s">
        <v>24</v>
      </c>
      <c r="D8" s="7"/>
      <c r="E8" s="7"/>
      <c r="F8" s="7"/>
      <c r="G8" s="7"/>
      <c r="H8" s="7"/>
      <c r="I8" s="7"/>
      <c r="J8" s="7"/>
      <c r="K8" s="11"/>
      <c r="L8" s="11"/>
      <c r="M8" s="11"/>
      <c r="N8" s="5" t="s">
        <v>2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 t="s">
        <v>2</v>
      </c>
      <c r="AC8" s="11" t="s">
        <v>25</v>
      </c>
      <c r="AD8" s="2" t="s">
        <v>26</v>
      </c>
    </row>
    <row r="9" spans="1:30" s="2" customFormat="1" x14ac:dyDescent="0.25">
      <c r="A9" s="11"/>
      <c r="B9" s="11"/>
      <c r="C9" s="14" t="s">
        <v>27</v>
      </c>
      <c r="D9" s="15" t="s">
        <v>28</v>
      </c>
      <c r="E9" s="16"/>
      <c r="F9" s="16"/>
      <c r="G9" s="16"/>
      <c r="H9" s="16"/>
      <c r="I9" s="16"/>
      <c r="J9" s="17"/>
      <c r="K9" s="11"/>
      <c r="L9" s="7"/>
      <c r="M9" s="11"/>
      <c r="N9" s="5" t="s">
        <v>2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5" t="s">
        <v>2</v>
      </c>
      <c r="AC9" s="11" t="s">
        <v>29</v>
      </c>
      <c r="AD9" s="2" t="s">
        <v>30</v>
      </c>
    </row>
    <row r="10" spans="1:30" s="2" customFormat="1" x14ac:dyDescent="0.25">
      <c r="A10" s="11"/>
      <c r="B10" s="11"/>
      <c r="C10" s="18" t="s">
        <v>31</v>
      </c>
      <c r="D10" s="19"/>
      <c r="E10" s="19" t="s">
        <v>32</v>
      </c>
      <c r="F10" s="19"/>
      <c r="G10" s="19"/>
      <c r="H10" s="19"/>
      <c r="I10" s="19"/>
      <c r="J10" s="20">
        <v>90</v>
      </c>
      <c r="K10" s="11"/>
      <c r="L10" s="7"/>
      <c r="M10" s="11"/>
      <c r="N10" s="5" t="s">
        <v>2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5" t="s">
        <v>2</v>
      </c>
      <c r="AC10" s="11" t="s">
        <v>33</v>
      </c>
      <c r="AD10" s="21" t="s">
        <v>34</v>
      </c>
    </row>
    <row r="11" spans="1:30" s="2" customFormat="1" x14ac:dyDescent="0.25">
      <c r="A11" s="11"/>
      <c r="B11" s="11"/>
      <c r="C11" s="18" t="s">
        <v>35</v>
      </c>
      <c r="D11" s="19"/>
      <c r="E11" s="19" t="s">
        <v>36</v>
      </c>
      <c r="F11" s="19"/>
      <c r="G11" s="19"/>
      <c r="H11" s="19"/>
      <c r="I11" s="19"/>
      <c r="J11" s="20">
        <v>20</v>
      </c>
      <c r="K11" s="11"/>
      <c r="L11" s="7"/>
      <c r="M11" s="11"/>
      <c r="N11" s="5" t="s">
        <v>2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5" t="s">
        <v>2</v>
      </c>
      <c r="AC11" s="7"/>
    </row>
    <row r="12" spans="1:30" s="2" customFormat="1" x14ac:dyDescent="0.25">
      <c r="A12" s="10"/>
      <c r="B12" s="11"/>
      <c r="C12" s="18" t="s">
        <v>37</v>
      </c>
      <c r="D12" s="19"/>
      <c r="E12" s="19" t="s">
        <v>38</v>
      </c>
      <c r="F12" s="19"/>
      <c r="G12" s="19"/>
      <c r="H12" s="19"/>
      <c r="I12" s="19"/>
      <c r="J12" s="20">
        <v>11</v>
      </c>
      <c r="K12" s="11"/>
      <c r="L12" s="7"/>
      <c r="M12" s="11"/>
      <c r="N12" s="5" t="s">
        <v>2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5" t="s">
        <v>2</v>
      </c>
      <c r="AC12" s="7"/>
    </row>
    <row r="13" spans="1:30" s="2" customFormat="1" x14ac:dyDescent="0.25">
      <c r="A13" s="11"/>
      <c r="B13" s="11"/>
      <c r="C13" s="18" t="s">
        <v>39</v>
      </c>
      <c r="D13" s="19"/>
      <c r="E13" s="19" t="s">
        <v>40</v>
      </c>
      <c r="F13" s="19"/>
      <c r="G13" s="19"/>
      <c r="H13" s="19"/>
      <c r="I13" s="19"/>
      <c r="J13" s="20">
        <v>14</v>
      </c>
      <c r="K13" s="11"/>
      <c r="L13" s="7"/>
      <c r="M13" s="11"/>
      <c r="N13" s="5" t="s">
        <v>2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5" t="s">
        <v>2</v>
      </c>
      <c r="AC13" s="7"/>
    </row>
    <row r="14" spans="1:30" s="2" customFormat="1" x14ac:dyDescent="0.25">
      <c r="A14" s="11"/>
      <c r="B14" s="11"/>
      <c r="C14" s="22" t="s">
        <v>41</v>
      </c>
      <c r="D14" s="23"/>
      <c r="E14" s="23" t="s">
        <v>42</v>
      </c>
      <c r="F14" s="23"/>
      <c r="G14" s="23"/>
      <c r="H14" s="23"/>
      <c r="I14" s="23"/>
      <c r="J14" s="24">
        <v>19</v>
      </c>
      <c r="K14" s="11"/>
      <c r="L14" s="7"/>
      <c r="M14" s="11"/>
      <c r="N14" s="5" t="s">
        <v>2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5" t="s">
        <v>2</v>
      </c>
      <c r="AC14" s="7"/>
    </row>
    <row r="15" spans="1:30" s="2" customFormat="1" x14ac:dyDescent="0.25">
      <c r="C15" s="22" t="s">
        <v>43</v>
      </c>
      <c r="D15" s="25" t="s">
        <v>44</v>
      </c>
      <c r="E15" s="23"/>
      <c r="F15" s="23"/>
      <c r="G15" s="23"/>
      <c r="H15" s="23"/>
      <c r="I15" s="23"/>
      <c r="J15" s="26">
        <v>154</v>
      </c>
      <c r="K15" s="7"/>
      <c r="L15" s="7"/>
      <c r="M15" s="11"/>
      <c r="N15" s="5" t="s">
        <v>2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" t="s">
        <v>2</v>
      </c>
      <c r="AC15" s="7"/>
    </row>
    <row r="16" spans="1:30" s="2" customFormat="1" x14ac:dyDescent="0.25">
      <c r="C16" s="14"/>
      <c r="D16" s="15" t="s">
        <v>45</v>
      </c>
      <c r="E16" s="16"/>
      <c r="F16" s="16"/>
      <c r="G16" s="16"/>
      <c r="H16" s="16"/>
      <c r="I16" s="16"/>
      <c r="J16" s="27"/>
      <c r="K16" s="7"/>
      <c r="L16" s="7"/>
      <c r="M16" s="11"/>
      <c r="N16" s="5" t="s">
        <v>2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5" t="s">
        <v>2</v>
      </c>
      <c r="AC16" s="7"/>
    </row>
    <row r="17" spans="3:29" s="2" customFormat="1" x14ac:dyDescent="0.25">
      <c r="C17" s="18" t="s">
        <v>46</v>
      </c>
      <c r="D17" s="19"/>
      <c r="E17" s="19" t="s">
        <v>47</v>
      </c>
      <c r="F17" s="19"/>
      <c r="G17" s="19"/>
      <c r="H17" s="19"/>
      <c r="I17" s="19"/>
      <c r="J17" s="28">
        <v>9500</v>
      </c>
      <c r="K17" s="7"/>
      <c r="L17" s="7"/>
      <c r="M17" s="11"/>
      <c r="N17" s="5" t="s">
        <v>2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5" t="s">
        <v>2</v>
      </c>
      <c r="AC17" s="7"/>
    </row>
    <row r="18" spans="3:29" s="2" customFormat="1" x14ac:dyDescent="0.25">
      <c r="C18" s="18" t="s">
        <v>49</v>
      </c>
      <c r="D18" s="19"/>
      <c r="E18" s="19" t="s">
        <v>50</v>
      </c>
      <c r="F18" s="19"/>
      <c r="G18" s="19"/>
      <c r="H18" s="19"/>
      <c r="I18" s="19"/>
      <c r="J18" s="28">
        <v>210</v>
      </c>
      <c r="K18" s="7"/>
      <c r="L18" s="7"/>
      <c r="M18" s="11"/>
      <c r="N18" s="5" t="s">
        <v>2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5" t="s">
        <v>2</v>
      </c>
      <c r="AC18" s="7"/>
    </row>
    <row r="19" spans="3:29" s="2" customFormat="1" x14ac:dyDescent="0.25">
      <c r="C19" s="22" t="s">
        <v>51</v>
      </c>
      <c r="D19" s="23"/>
      <c r="E19" s="23" t="s">
        <v>52</v>
      </c>
      <c r="F19" s="23"/>
      <c r="G19" s="23"/>
      <c r="H19" s="23"/>
      <c r="I19" s="23"/>
      <c r="J19" s="26">
        <v>480</v>
      </c>
      <c r="K19" s="7"/>
      <c r="L19" s="7"/>
      <c r="M19" s="11"/>
      <c r="N19" s="5" t="s">
        <v>2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5" t="s">
        <v>2</v>
      </c>
      <c r="AC19" s="7"/>
    </row>
    <row r="20" spans="3:29" s="2" customFormat="1" x14ac:dyDescent="0.25">
      <c r="C20" s="18" t="s">
        <v>55</v>
      </c>
      <c r="D20" s="19"/>
      <c r="E20" s="19" t="s">
        <v>56</v>
      </c>
      <c r="F20" s="19"/>
      <c r="G20" s="19"/>
      <c r="H20" s="19"/>
      <c r="I20" s="19"/>
      <c r="J20" s="28">
        <v>240</v>
      </c>
      <c r="K20" s="7"/>
      <c r="L20" s="7"/>
      <c r="M20" s="11"/>
      <c r="N20" s="5" t="s">
        <v>2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5" t="s">
        <v>2</v>
      </c>
      <c r="AC20" s="7"/>
    </row>
    <row r="21" spans="3:29" s="2" customFormat="1" x14ac:dyDescent="0.25">
      <c r="C21" s="18" t="s">
        <v>57</v>
      </c>
      <c r="D21" s="19"/>
      <c r="E21" s="19" t="s">
        <v>58</v>
      </c>
      <c r="F21" s="19"/>
      <c r="G21" s="19"/>
      <c r="H21" s="19"/>
      <c r="I21" s="19"/>
      <c r="J21" s="28">
        <v>2000</v>
      </c>
      <c r="K21" s="7"/>
      <c r="L21" s="7"/>
      <c r="M21" s="11"/>
      <c r="N21" s="5" t="s">
        <v>2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5" t="s">
        <v>2</v>
      </c>
      <c r="AC21" s="7"/>
    </row>
    <row r="22" spans="3:29" s="2" customFormat="1" x14ac:dyDescent="0.25">
      <c r="C22" s="18" t="s">
        <v>60</v>
      </c>
      <c r="D22" s="19"/>
      <c r="E22" s="19" t="s">
        <v>61</v>
      </c>
      <c r="F22" s="19"/>
      <c r="G22" s="19"/>
      <c r="H22" s="19"/>
      <c r="I22" s="19"/>
      <c r="J22" s="28">
        <v>710</v>
      </c>
      <c r="K22" s="7"/>
      <c r="L22" s="7"/>
      <c r="M22" s="11"/>
      <c r="N22" s="5" t="s">
        <v>2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5" t="s">
        <v>2</v>
      </c>
      <c r="AC22" s="7"/>
    </row>
    <row r="23" spans="3:29" s="2" customFormat="1" x14ac:dyDescent="0.25">
      <c r="C23" s="22" t="s">
        <v>64</v>
      </c>
      <c r="D23" s="23"/>
      <c r="E23" s="23" t="s">
        <v>65</v>
      </c>
      <c r="F23" s="23"/>
      <c r="G23" s="23"/>
      <c r="H23" s="23"/>
      <c r="I23" s="23"/>
      <c r="J23" s="26">
        <v>2000</v>
      </c>
      <c r="K23" s="7"/>
      <c r="L23" s="7"/>
      <c r="M23" s="11"/>
      <c r="N23" s="5" t="s">
        <v>2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5" t="s">
        <v>2</v>
      </c>
      <c r="AC23" s="7"/>
    </row>
    <row r="24" spans="3:29" s="2" customFormat="1" x14ac:dyDescent="0.25">
      <c r="C24" s="18" t="s">
        <v>67</v>
      </c>
      <c r="D24" s="37" t="s">
        <v>68</v>
      </c>
      <c r="E24" s="19"/>
      <c r="F24" s="19"/>
      <c r="G24" s="19"/>
      <c r="H24" s="19"/>
      <c r="I24" s="19"/>
      <c r="J24" s="28">
        <v>15140</v>
      </c>
      <c r="K24" s="7"/>
      <c r="L24" s="7"/>
      <c r="M24" s="11"/>
      <c r="N24" s="5" t="s">
        <v>2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5" t="s">
        <v>2</v>
      </c>
      <c r="AC24" s="7"/>
    </row>
    <row r="25" spans="3:29" s="2" customFormat="1" x14ac:dyDescent="0.25">
      <c r="C25" s="14" t="s">
        <v>70</v>
      </c>
      <c r="D25" s="15" t="s">
        <v>71</v>
      </c>
      <c r="E25" s="16"/>
      <c r="F25" s="16"/>
      <c r="G25" s="16"/>
      <c r="H25" s="16"/>
      <c r="I25" s="16"/>
      <c r="J25" s="39">
        <v>25</v>
      </c>
      <c r="K25" s="7"/>
      <c r="L25" s="7"/>
      <c r="M25" s="11"/>
      <c r="N25" s="5" t="s">
        <v>2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5" t="s">
        <v>2</v>
      </c>
      <c r="AC25" s="7"/>
    </row>
    <row r="26" spans="3:29" s="2" customFormat="1" x14ac:dyDescent="0.25">
      <c r="C26" s="22" t="s">
        <v>72</v>
      </c>
      <c r="D26" s="25" t="s">
        <v>73</v>
      </c>
      <c r="E26" s="23"/>
      <c r="F26" s="23"/>
      <c r="G26" s="23"/>
      <c r="H26" s="23"/>
      <c r="I26" s="23"/>
      <c r="J26" s="26">
        <v>15319</v>
      </c>
      <c r="K26" s="7"/>
      <c r="L26" s="7"/>
      <c r="M26" s="11"/>
      <c r="N26" s="5" t="s">
        <v>2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5" t="s">
        <v>2</v>
      </c>
      <c r="AC26" s="7"/>
    </row>
    <row r="27" spans="3:29" s="2" customForma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11"/>
      <c r="N27" s="5" t="s">
        <v>2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5" t="s">
        <v>2</v>
      </c>
      <c r="AC27" s="7"/>
    </row>
    <row r="28" spans="3:29" s="2" customFormat="1" x14ac:dyDescent="0.25">
      <c r="C28" s="7" t="s">
        <v>74</v>
      </c>
      <c r="D28" s="7"/>
      <c r="E28" s="7"/>
      <c r="F28" s="7"/>
      <c r="G28" s="7"/>
      <c r="H28" s="7"/>
      <c r="I28" s="7"/>
      <c r="J28" s="5" t="s">
        <v>75</v>
      </c>
      <c r="L28" s="7"/>
      <c r="M28" s="11"/>
      <c r="N28" s="5" t="s"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5" t="s">
        <v>2</v>
      </c>
      <c r="AC28" s="7"/>
    </row>
    <row r="29" spans="3:29" s="2" customForma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11"/>
      <c r="N29" s="5" t="s">
        <v>2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5" t="s">
        <v>2</v>
      </c>
      <c r="AC29" s="7"/>
    </row>
    <row r="30" spans="3:29" s="2" customFormat="1" x14ac:dyDescent="0.25">
      <c r="C30" s="10" t="s">
        <v>78</v>
      </c>
      <c r="D30" s="7"/>
      <c r="E30" s="7"/>
      <c r="F30" s="7"/>
      <c r="G30" s="7"/>
      <c r="H30" s="7"/>
      <c r="I30" s="7"/>
      <c r="J30" s="7"/>
      <c r="K30" s="7"/>
      <c r="L30" s="7"/>
      <c r="M30" s="11"/>
      <c r="N30" s="5" t="s">
        <v>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5" t="s">
        <v>2</v>
      </c>
      <c r="AC30" s="7"/>
    </row>
    <row r="31" spans="3:29" s="2" customFormat="1" x14ac:dyDescent="0.25">
      <c r="C31" s="42" t="s">
        <v>79</v>
      </c>
      <c r="D31" s="29"/>
      <c r="E31" s="29"/>
      <c r="F31" s="29"/>
      <c r="G31" s="29"/>
      <c r="H31" s="29"/>
      <c r="I31" s="43"/>
      <c r="J31" s="44">
        <v>6080</v>
      </c>
      <c r="K31" s="7"/>
      <c r="L31" s="7"/>
      <c r="M31" s="11"/>
      <c r="N31" s="5" t="s">
        <v>2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5" t="s">
        <v>2</v>
      </c>
      <c r="AC31" s="7"/>
    </row>
    <row r="32" spans="3:29" s="2" customFormat="1" x14ac:dyDescent="0.25">
      <c r="C32" s="46" t="s">
        <v>83</v>
      </c>
      <c r="D32" s="23"/>
      <c r="E32" s="23"/>
      <c r="F32" s="23"/>
      <c r="G32" s="23"/>
      <c r="H32" s="23"/>
      <c r="I32" s="47"/>
      <c r="J32" s="48">
        <v>1710</v>
      </c>
      <c r="K32" s="7"/>
      <c r="L32" s="7"/>
      <c r="M32" s="11"/>
      <c r="N32" s="5" t="s">
        <v>2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5" t="s">
        <v>2</v>
      </c>
      <c r="AC32" s="7"/>
    </row>
    <row r="33" spans="1:29" s="2" customFormat="1" x14ac:dyDescent="0.25">
      <c r="C33" s="42" t="s">
        <v>85</v>
      </c>
      <c r="D33" s="29"/>
      <c r="E33" s="29"/>
      <c r="F33" s="29"/>
      <c r="G33" s="29"/>
      <c r="H33" s="29"/>
      <c r="I33" s="43"/>
      <c r="J33" s="44">
        <v>570</v>
      </c>
      <c r="K33" s="7"/>
      <c r="L33" s="7"/>
      <c r="M33" s="11"/>
      <c r="N33" s="5" t="s">
        <v>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5" t="s">
        <v>2</v>
      </c>
      <c r="AC33" s="7"/>
    </row>
    <row r="34" spans="1:29" s="2" customFormat="1" x14ac:dyDescent="0.25">
      <c r="C34" s="50" t="s">
        <v>86</v>
      </c>
      <c r="D34" s="19"/>
      <c r="E34" s="19"/>
      <c r="F34" s="19"/>
      <c r="G34" s="19"/>
      <c r="H34" s="19"/>
      <c r="I34" s="51"/>
      <c r="J34" s="52">
        <v>-110</v>
      </c>
      <c r="K34" s="7"/>
      <c r="L34" s="7"/>
      <c r="M34" s="11"/>
      <c r="N34" s="5" t="s">
        <v>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5" t="s">
        <v>2</v>
      </c>
      <c r="AC34" s="7"/>
    </row>
    <row r="35" spans="1:29" s="2" customFormat="1" x14ac:dyDescent="0.25">
      <c r="C35" s="53" t="s">
        <v>87</v>
      </c>
      <c r="D35" s="54"/>
      <c r="E35" s="54"/>
      <c r="F35" s="54"/>
      <c r="G35" s="54"/>
      <c r="H35" s="54"/>
      <c r="I35" s="55"/>
      <c r="J35" s="52">
        <v>2470</v>
      </c>
      <c r="K35" s="7"/>
      <c r="L35" s="7"/>
      <c r="M35" s="11"/>
      <c r="N35" s="5" t="s">
        <v>2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5" t="s">
        <v>2</v>
      </c>
      <c r="AC35" s="7"/>
    </row>
    <row r="36" spans="1:29" s="2" customFormat="1" x14ac:dyDescent="0.25">
      <c r="C36" s="50" t="s">
        <v>22</v>
      </c>
      <c r="D36" s="19"/>
      <c r="E36" s="19"/>
      <c r="F36" s="19"/>
      <c r="G36" s="19"/>
      <c r="H36" s="19"/>
      <c r="I36" s="51"/>
      <c r="J36" s="52">
        <v>670</v>
      </c>
      <c r="K36" s="7"/>
      <c r="L36" s="7"/>
      <c r="M36" s="11"/>
      <c r="N36" s="5" t="s">
        <v>2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5" t="s">
        <v>2</v>
      </c>
      <c r="AC36" s="7"/>
    </row>
    <row r="37" spans="1:29" s="2" customFormat="1" x14ac:dyDescent="0.25">
      <c r="C37" s="46" t="s">
        <v>23</v>
      </c>
      <c r="D37" s="23"/>
      <c r="E37" s="23"/>
      <c r="F37" s="23"/>
      <c r="G37" s="23"/>
      <c r="H37" s="23"/>
      <c r="I37" s="47"/>
      <c r="J37" s="48">
        <v>380</v>
      </c>
      <c r="K37" s="7"/>
      <c r="L37" s="7"/>
      <c r="M37" s="11"/>
      <c r="N37" s="5" t="s">
        <v>2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5" t="s">
        <v>2</v>
      </c>
      <c r="AC37" s="7"/>
    </row>
    <row r="38" spans="1:29" s="2" customFormat="1" x14ac:dyDescent="0.25">
      <c r="K38" s="7"/>
      <c r="L38" s="7"/>
      <c r="M38" s="11"/>
      <c r="N38" s="5" t="s">
        <v>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5" t="s">
        <v>2</v>
      </c>
      <c r="AC38" s="7"/>
    </row>
    <row r="39" spans="1:29" s="2" customFormat="1" x14ac:dyDescent="0.25">
      <c r="A39" s="11"/>
      <c r="B39" s="11"/>
      <c r="C39" s="11" t="s">
        <v>95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5" t="s">
        <v>2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5" t="s">
        <v>2</v>
      </c>
      <c r="AC39" s="7"/>
    </row>
    <row r="40" spans="1:29" s="2" customFormat="1" x14ac:dyDescent="0.25">
      <c r="C40" s="57" t="s">
        <v>97</v>
      </c>
      <c r="N40" s="5" t="s">
        <v>2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5" t="s">
        <v>2</v>
      </c>
      <c r="AC40" s="7"/>
    </row>
    <row r="41" spans="1:29" s="2" customFormat="1" x14ac:dyDescent="0.25">
      <c r="N41" s="5" t="s">
        <v>2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5" t="s">
        <v>2</v>
      </c>
      <c r="AC41" s="7"/>
    </row>
    <row r="42" spans="1:29" s="2" customFormat="1" x14ac:dyDescent="0.25">
      <c r="N42" s="5" t="s">
        <v>2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5" t="s">
        <v>2</v>
      </c>
      <c r="AC42" s="7"/>
    </row>
    <row r="43" spans="1:29" s="2" customFormat="1" x14ac:dyDescent="0.25">
      <c r="N43" s="5" t="s">
        <v>2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5" t="s">
        <v>2</v>
      </c>
      <c r="AC43" s="7"/>
    </row>
    <row r="44" spans="1:29" s="2" customFormat="1" x14ac:dyDescent="0.25">
      <c r="N44" s="5" t="s">
        <v>2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5" t="s">
        <v>2</v>
      </c>
      <c r="AC44" s="7"/>
    </row>
    <row r="45" spans="1:29" s="2" customFormat="1" x14ac:dyDescent="0.25">
      <c r="N45" s="5" t="s">
        <v>2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5" t="s">
        <v>2</v>
      </c>
      <c r="AC45" s="7"/>
    </row>
    <row r="46" spans="1:29" s="2" customFormat="1" x14ac:dyDescent="0.25">
      <c r="N46" s="5" t="s">
        <v>2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5" t="s">
        <v>2</v>
      </c>
      <c r="AC46" s="7"/>
    </row>
    <row r="47" spans="1:29" s="2" customFormat="1" x14ac:dyDescent="0.25">
      <c r="N47" s="5" t="s">
        <v>2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5" t="s">
        <v>2</v>
      </c>
      <c r="AC47" s="7"/>
    </row>
    <row r="48" spans="1:29" s="2" customFormat="1" x14ac:dyDescent="0.25">
      <c r="N48" s="5" t="s">
        <v>2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5" t="s">
        <v>2</v>
      </c>
      <c r="AC48" s="7"/>
    </row>
    <row r="49" spans="14:29" s="2" customFormat="1" x14ac:dyDescent="0.25">
      <c r="N49" s="5" t="s">
        <v>2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" t="s">
        <v>2</v>
      </c>
      <c r="AC49" s="7"/>
    </row>
    <row r="50" spans="14:29" s="2" customFormat="1" x14ac:dyDescent="0.25">
      <c r="N50" s="5" t="s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5" t="s">
        <v>2</v>
      </c>
      <c r="AC50" s="7"/>
    </row>
    <row r="51" spans="14:29" s="2" customFormat="1" x14ac:dyDescent="0.25">
      <c r="N51" s="5" t="s">
        <v>2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" t="s">
        <v>2</v>
      </c>
      <c r="AC51" s="7"/>
    </row>
    <row r="52" spans="14:29" s="2" customFormat="1" x14ac:dyDescent="0.25">
      <c r="N52" s="5" t="s">
        <v>2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5" t="s">
        <v>2</v>
      </c>
      <c r="AC52" s="7"/>
    </row>
    <row r="53" spans="14:29" s="2" customFormat="1" x14ac:dyDescent="0.25">
      <c r="N53" s="5" t="s">
        <v>2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5" t="s">
        <v>2</v>
      </c>
      <c r="AC53" s="7"/>
    </row>
    <row r="54" spans="14:29" s="2" customFormat="1" x14ac:dyDescent="0.25">
      <c r="N54" s="5" t="s">
        <v>2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5" t="s">
        <v>2</v>
      </c>
      <c r="AC54" s="7"/>
    </row>
    <row r="55" spans="14:29" s="2" customFormat="1" x14ac:dyDescent="0.25">
      <c r="N55" s="5" t="s">
        <v>2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5" t="s">
        <v>2</v>
      </c>
      <c r="AC55" s="7"/>
    </row>
    <row r="56" spans="14:29" s="2" customFormat="1" x14ac:dyDescent="0.25">
      <c r="N56" s="5" t="s">
        <v>2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5" t="s">
        <v>2</v>
      </c>
      <c r="AC56" s="7"/>
    </row>
    <row r="57" spans="14:29" s="2" customFormat="1" x14ac:dyDescent="0.25">
      <c r="N57" s="5" t="s">
        <v>2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5" t="s">
        <v>2</v>
      </c>
      <c r="AC57" s="7"/>
    </row>
    <row r="58" spans="14:29" s="2" customFormat="1" x14ac:dyDescent="0.25">
      <c r="N58" s="5" t="s">
        <v>2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5" t="s">
        <v>2</v>
      </c>
      <c r="AC58" s="7"/>
    </row>
    <row r="59" spans="14:29" s="2" customFormat="1" x14ac:dyDescent="0.25">
      <c r="N59" s="5" t="s">
        <v>2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5" t="s">
        <v>2</v>
      </c>
      <c r="AC59" s="7"/>
    </row>
  </sheetData>
  <conditionalFormatting sqref="J28">
    <cfRule type="cellIs" dxfId="7" priority="1" operator="equal">
      <formula>"met"</formula>
    </cfRule>
    <cfRule type="cellIs" dxfId="6" priority="2" operator="equal">
      <formula>"not met"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workbookViewId="0"/>
  </sheetViews>
  <sheetFormatPr defaultRowHeight="15" x14ac:dyDescent="0.25"/>
  <sheetData>
    <row r="1" spans="1:30" s="2" customFormat="1" x14ac:dyDescent="0.25">
      <c r="A1" s="1" t="s">
        <v>0</v>
      </c>
      <c r="C1" t="s">
        <v>1</v>
      </c>
      <c r="D1" s="3"/>
      <c r="E1" s="3"/>
      <c r="N1" s="4" t="s">
        <v>2</v>
      </c>
      <c r="AB1" s="5" t="s">
        <v>2</v>
      </c>
      <c r="AC1"/>
      <c r="AD1"/>
    </row>
    <row r="2" spans="1:30" s="2" customFormat="1" x14ac:dyDescent="0.25">
      <c r="A2" s="1" t="s">
        <v>4</v>
      </c>
      <c r="C2" s="2" t="s">
        <v>5</v>
      </c>
      <c r="N2" s="4" t="s">
        <v>2</v>
      </c>
      <c r="AB2" s="5" t="s">
        <v>2</v>
      </c>
      <c r="AC2"/>
      <c r="AD2"/>
    </row>
    <row r="3" spans="1:30" s="2" customFormat="1" x14ac:dyDescent="0.25">
      <c r="A3" s="1" t="s">
        <v>6</v>
      </c>
      <c r="C3" s="2" t="s">
        <v>7</v>
      </c>
      <c r="N3" s="4" t="s">
        <v>2</v>
      </c>
      <c r="O3" s="6" t="s">
        <v>8</v>
      </c>
      <c r="P3" s="2" t="s">
        <v>9</v>
      </c>
      <c r="AB3" s="5" t="s">
        <v>2</v>
      </c>
      <c r="AC3"/>
      <c r="AD3"/>
    </row>
    <row r="4" spans="1:30" s="2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 t="s">
        <v>2</v>
      </c>
      <c r="AB4" s="5" t="s">
        <v>2</v>
      </c>
      <c r="AC4"/>
      <c r="AD4"/>
    </row>
    <row r="5" spans="1:30" s="2" customFormat="1" x14ac:dyDescent="0.25">
      <c r="A5" s="10" t="s">
        <v>13</v>
      </c>
      <c r="C5" s="7" t="s">
        <v>14</v>
      </c>
      <c r="D5" s="7"/>
      <c r="E5" s="7"/>
      <c r="F5" s="7"/>
      <c r="G5" s="7"/>
      <c r="H5" s="7"/>
      <c r="I5" s="7"/>
      <c r="J5" s="7"/>
      <c r="K5" s="7"/>
      <c r="L5" s="7"/>
      <c r="M5" s="11"/>
      <c r="N5" s="5" t="s">
        <v>2</v>
      </c>
      <c r="O5" s="7"/>
      <c r="Q5" s="7"/>
      <c r="R5" s="7"/>
      <c r="S5" s="7"/>
      <c r="T5" s="7"/>
      <c r="U5" s="12" t="s">
        <v>15</v>
      </c>
      <c r="V5" s="12" t="s">
        <v>16</v>
      </c>
      <c r="W5" s="7"/>
      <c r="X5" s="7"/>
      <c r="Y5" s="7"/>
      <c r="Z5" s="7"/>
      <c r="AA5" s="7"/>
      <c r="AB5" s="5" t="s">
        <v>2</v>
      </c>
      <c r="AC5"/>
      <c r="AD5"/>
    </row>
    <row r="6" spans="1:30" s="2" customFormat="1" x14ac:dyDescent="0.25">
      <c r="C6" s="7" t="s">
        <v>19</v>
      </c>
      <c r="D6" s="7"/>
      <c r="E6" s="7"/>
      <c r="F6" s="7"/>
      <c r="G6" s="7"/>
      <c r="H6" s="7"/>
      <c r="I6" s="7"/>
      <c r="J6" s="7"/>
      <c r="K6" s="7"/>
      <c r="L6" s="7"/>
      <c r="M6" s="11"/>
      <c r="N6" s="5" t="s">
        <v>2</v>
      </c>
      <c r="O6" s="7"/>
      <c r="P6" s="7" t="str">
        <f>E10</f>
        <v>Residual Interest (Non-Stock)</v>
      </c>
      <c r="Q6" s="7"/>
      <c r="R6" s="7"/>
      <c r="S6" s="7"/>
      <c r="T6" s="7"/>
      <c r="U6" s="7">
        <f>J10</f>
        <v>90</v>
      </c>
      <c r="V6" s="7"/>
      <c r="W6" s="7"/>
      <c r="X6" s="7"/>
      <c r="Y6" s="7"/>
      <c r="Z6" s="7"/>
      <c r="AA6" s="7"/>
      <c r="AB6" s="5" t="s">
        <v>2</v>
      </c>
      <c r="AC6"/>
      <c r="AD6"/>
    </row>
    <row r="7" spans="1:30" s="2" customForma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11"/>
      <c r="N7" s="5" t="s">
        <v>2</v>
      </c>
      <c r="O7" s="7"/>
      <c r="P7" s="7" t="str">
        <f>E17</f>
        <v>Common Shares</v>
      </c>
      <c r="Q7" s="7"/>
      <c r="R7" s="7"/>
      <c r="S7" s="7"/>
      <c r="T7" s="7"/>
      <c r="U7" s="7">
        <f>J17</f>
        <v>9500</v>
      </c>
      <c r="V7" s="7"/>
      <c r="W7" s="7"/>
      <c r="X7" s="7"/>
      <c r="Y7" s="7"/>
      <c r="Z7" s="7"/>
      <c r="AA7" s="7"/>
      <c r="AB7" s="5" t="s">
        <v>2</v>
      </c>
      <c r="AC7"/>
      <c r="AD7"/>
    </row>
    <row r="8" spans="1:30" s="2" customFormat="1" x14ac:dyDescent="0.25">
      <c r="A8" s="10"/>
      <c r="B8" s="11"/>
      <c r="C8" s="13" t="s">
        <v>24</v>
      </c>
      <c r="D8" s="7"/>
      <c r="E8" s="7"/>
      <c r="F8" s="7"/>
      <c r="G8" s="7"/>
      <c r="H8" s="7"/>
      <c r="I8" s="7"/>
      <c r="J8" s="7"/>
      <c r="K8" s="11"/>
      <c r="L8" s="11"/>
      <c r="M8" s="11"/>
      <c r="N8" s="5" t="s">
        <v>2</v>
      </c>
      <c r="O8" s="7"/>
      <c r="P8" s="7" t="str">
        <f>E18</f>
        <v>Preferred Shares</v>
      </c>
      <c r="Q8" s="7"/>
      <c r="R8" s="7"/>
      <c r="S8" s="7"/>
      <c r="T8" s="7"/>
      <c r="U8" s="7"/>
      <c r="V8" s="7">
        <f>J18</f>
        <v>210</v>
      </c>
      <c r="W8" s="7"/>
      <c r="X8" s="7"/>
      <c r="Y8" s="7"/>
      <c r="Z8" s="7"/>
      <c r="AA8" s="7"/>
      <c r="AB8" s="5" t="s">
        <v>2</v>
      </c>
      <c r="AC8"/>
      <c r="AD8"/>
    </row>
    <row r="9" spans="1:30" s="2" customFormat="1" x14ac:dyDescent="0.25">
      <c r="A9" s="11"/>
      <c r="B9" s="11"/>
      <c r="C9" s="14" t="s">
        <v>27</v>
      </c>
      <c r="D9" s="15" t="s">
        <v>28</v>
      </c>
      <c r="E9" s="16"/>
      <c r="F9" s="16"/>
      <c r="G9" s="16"/>
      <c r="H9" s="16"/>
      <c r="I9" s="16"/>
      <c r="J9" s="17"/>
      <c r="K9" s="11"/>
      <c r="L9" s="7"/>
      <c r="M9" s="11"/>
      <c r="N9" s="5" t="s">
        <v>2</v>
      </c>
      <c r="O9" s="7"/>
      <c r="P9" s="7" t="str">
        <f>E19</f>
        <v>Contributed Surplus</v>
      </c>
      <c r="Q9" s="7"/>
      <c r="R9" s="7"/>
      <c r="S9" s="7"/>
      <c r="T9" s="7"/>
      <c r="U9" s="7">
        <f>J19</f>
        <v>480</v>
      </c>
      <c r="V9" s="7"/>
      <c r="W9" s="7"/>
      <c r="X9" s="7"/>
      <c r="Y9" s="7"/>
      <c r="Z9" s="7"/>
      <c r="AA9" s="7"/>
      <c r="AB9" s="5" t="s">
        <v>2</v>
      </c>
      <c r="AC9"/>
      <c r="AD9"/>
    </row>
    <row r="10" spans="1:30" s="2" customFormat="1" x14ac:dyDescent="0.25">
      <c r="A10" s="11"/>
      <c r="B10" s="11"/>
      <c r="C10" s="18" t="s">
        <v>31</v>
      </c>
      <c r="D10" s="19"/>
      <c r="E10" s="19" t="s">
        <v>32</v>
      </c>
      <c r="F10" s="19"/>
      <c r="G10" s="19"/>
      <c r="H10" s="19"/>
      <c r="I10" s="19"/>
      <c r="J10" s="20">
        <v>90</v>
      </c>
      <c r="K10" s="11"/>
      <c r="L10" s="7"/>
      <c r="M10" s="11"/>
      <c r="N10" s="5" t="s">
        <v>2</v>
      </c>
      <c r="O10" s="7"/>
      <c r="P10" s="7" t="str">
        <f>E20</f>
        <v xml:space="preserve">Other Capital </v>
      </c>
      <c r="Q10" s="7"/>
      <c r="R10" s="7"/>
      <c r="S10" s="7"/>
      <c r="T10" s="7"/>
      <c r="U10" s="7">
        <f>J20</f>
        <v>240</v>
      </c>
      <c r="V10" s="7"/>
      <c r="W10" s="7"/>
      <c r="X10" s="7"/>
      <c r="Y10" s="7"/>
      <c r="Z10" s="7"/>
      <c r="AA10" s="7"/>
      <c r="AB10" s="5" t="s">
        <v>2</v>
      </c>
      <c r="AC10"/>
      <c r="AD10"/>
    </row>
    <row r="11" spans="1:30" s="2" customFormat="1" x14ac:dyDescent="0.25">
      <c r="A11" s="11"/>
      <c r="B11" s="11"/>
      <c r="C11" s="18" t="s">
        <v>35</v>
      </c>
      <c r="D11" s="19"/>
      <c r="E11" s="19" t="s">
        <v>36</v>
      </c>
      <c r="F11" s="19"/>
      <c r="G11" s="19"/>
      <c r="H11" s="19"/>
      <c r="I11" s="19"/>
      <c r="J11" s="20">
        <v>20</v>
      </c>
      <c r="K11" s="11"/>
      <c r="L11" s="7"/>
      <c r="M11" s="11"/>
      <c r="N11" s="5" t="s">
        <v>2</v>
      </c>
      <c r="O11" s="7"/>
      <c r="P11" s="7" t="str">
        <f>E21</f>
        <v>Retained Earnings</v>
      </c>
      <c r="Q11" s="7"/>
      <c r="R11" s="7"/>
      <c r="S11" s="7"/>
      <c r="T11" s="7"/>
      <c r="U11" s="7">
        <f>J21</f>
        <v>2000</v>
      </c>
      <c r="V11" s="7"/>
      <c r="W11" s="7"/>
      <c r="X11" s="7"/>
      <c r="Y11" s="7"/>
      <c r="Z11" s="7"/>
      <c r="AA11" s="7"/>
      <c r="AB11" s="5" t="s">
        <v>2</v>
      </c>
      <c r="AC11"/>
      <c r="AD11"/>
    </row>
    <row r="12" spans="1:30" s="2" customFormat="1" x14ac:dyDescent="0.25">
      <c r="A12" s="10"/>
      <c r="B12" s="11"/>
      <c r="C12" s="18" t="s">
        <v>37</v>
      </c>
      <c r="D12" s="19"/>
      <c r="E12" s="19" t="s">
        <v>38</v>
      </c>
      <c r="F12" s="19"/>
      <c r="G12" s="19"/>
      <c r="H12" s="19"/>
      <c r="I12" s="19"/>
      <c r="J12" s="20">
        <v>11</v>
      </c>
      <c r="K12" s="11"/>
      <c r="L12" s="7"/>
      <c r="M12" s="11"/>
      <c r="N12" s="5" t="s">
        <v>2</v>
      </c>
      <c r="O12" s="7"/>
      <c r="P12" s="7" t="str">
        <f>E22</f>
        <v>Nuclear and Other Reserves</v>
      </c>
      <c r="Q12" s="7"/>
      <c r="R12" s="7"/>
      <c r="S12" s="7"/>
      <c r="T12" s="7"/>
      <c r="U12" s="7">
        <f>J22</f>
        <v>710</v>
      </c>
      <c r="V12" s="7"/>
      <c r="W12" s="7"/>
      <c r="X12" s="7"/>
      <c r="Y12" s="7"/>
      <c r="Z12" s="7"/>
      <c r="AA12" s="7"/>
      <c r="AB12" s="5" t="s">
        <v>2</v>
      </c>
      <c r="AC12" s="7"/>
    </row>
    <row r="13" spans="1:30" s="2" customFormat="1" x14ac:dyDescent="0.25">
      <c r="A13" s="11"/>
      <c r="B13" s="11"/>
      <c r="C13" s="18" t="s">
        <v>39</v>
      </c>
      <c r="D13" s="19"/>
      <c r="E13" s="19" t="s">
        <v>40</v>
      </c>
      <c r="F13" s="19"/>
      <c r="G13" s="19"/>
      <c r="H13" s="19"/>
      <c r="I13" s="19"/>
      <c r="J13" s="20">
        <v>14</v>
      </c>
      <c r="K13" s="11"/>
      <c r="L13" s="7"/>
      <c r="M13" s="11"/>
      <c r="N13" s="5" t="s">
        <v>2</v>
      </c>
      <c r="O13" s="7"/>
      <c r="P13" s="7" t="str">
        <f>E23</f>
        <v>Accumulated Other Comprehensive Income (Loss)</v>
      </c>
      <c r="Q13" s="7"/>
      <c r="R13" s="7"/>
      <c r="S13" s="7"/>
      <c r="T13" s="7"/>
      <c r="U13" s="7">
        <f>J23</f>
        <v>2000</v>
      </c>
      <c r="V13" s="7"/>
      <c r="W13" s="7"/>
      <c r="X13" s="7"/>
      <c r="Y13" s="7"/>
      <c r="Z13" s="7"/>
      <c r="AA13" s="7"/>
      <c r="AB13" s="5" t="s">
        <v>2</v>
      </c>
      <c r="AC13" s="7"/>
    </row>
    <row r="14" spans="1:30" s="2" customFormat="1" x14ac:dyDescent="0.25">
      <c r="A14" s="11"/>
      <c r="B14" s="11"/>
      <c r="C14" s="22" t="s">
        <v>41</v>
      </c>
      <c r="D14" s="23"/>
      <c r="E14" s="23" t="s">
        <v>42</v>
      </c>
      <c r="F14" s="23"/>
      <c r="G14" s="23"/>
      <c r="H14" s="23"/>
      <c r="I14" s="23"/>
      <c r="J14" s="24">
        <v>19</v>
      </c>
      <c r="K14" s="11"/>
      <c r="L14" s="7"/>
      <c r="M14" s="11"/>
      <c r="N14" s="5" t="s">
        <v>2</v>
      </c>
      <c r="O14" s="7"/>
      <c r="P14" s="7" t="str">
        <f>D25</f>
        <v>Non-controlling Interests</v>
      </c>
      <c r="Q14" s="7"/>
      <c r="R14" s="7"/>
      <c r="S14" s="7"/>
      <c r="T14" s="7"/>
      <c r="U14" s="7" t="str">
        <f>IF(J28="met",J25,"")</f>
        <v/>
      </c>
      <c r="V14" s="7">
        <f>IF(J28="not met",J25,"")</f>
        <v>25</v>
      </c>
      <c r="W14" s="7"/>
      <c r="X14" s="7"/>
      <c r="Y14" s="7"/>
      <c r="Z14" s="7"/>
      <c r="AA14" s="7"/>
      <c r="AB14" s="5" t="s">
        <v>2</v>
      </c>
      <c r="AC14" s="7"/>
    </row>
    <row r="15" spans="1:30" s="2" customFormat="1" x14ac:dyDescent="0.25">
      <c r="C15" s="22" t="s">
        <v>43</v>
      </c>
      <c r="D15" s="25" t="s">
        <v>44</v>
      </c>
      <c r="E15" s="23"/>
      <c r="F15" s="23"/>
      <c r="G15" s="23"/>
      <c r="H15" s="23"/>
      <c r="I15" s="23"/>
      <c r="J15" s="26">
        <v>154</v>
      </c>
      <c r="K15" s="7"/>
      <c r="L15" s="7"/>
      <c r="M15" s="11"/>
      <c r="N15" s="5" t="s">
        <v>2</v>
      </c>
      <c r="O15" s="7"/>
      <c r="P15" s="7" t="str">
        <f>C31</f>
        <v>Category B capital</v>
      </c>
      <c r="U15" s="7">
        <f>J31</f>
        <v>6080</v>
      </c>
      <c r="W15" s="7"/>
      <c r="X15" s="7"/>
      <c r="Y15" s="7"/>
      <c r="Z15" s="7"/>
      <c r="AA15" s="7"/>
      <c r="AB15" s="5" t="s">
        <v>2</v>
      </c>
      <c r="AC15" s="7"/>
    </row>
    <row r="16" spans="1:30" s="2" customFormat="1" x14ac:dyDescent="0.25">
      <c r="C16" s="14"/>
      <c r="D16" s="15" t="s">
        <v>45</v>
      </c>
      <c r="E16" s="16"/>
      <c r="F16" s="16"/>
      <c r="G16" s="16"/>
      <c r="H16" s="16"/>
      <c r="I16" s="16"/>
      <c r="J16" s="27"/>
      <c r="K16" s="7"/>
      <c r="L16" s="7"/>
      <c r="M16" s="11"/>
      <c r="N16" s="5" t="s">
        <v>2</v>
      </c>
      <c r="O16" s="7"/>
      <c r="P16" s="7" t="str">
        <f>C32</f>
        <v>Category C capital</v>
      </c>
      <c r="Q16" s="7"/>
      <c r="R16" s="7"/>
      <c r="S16" s="7"/>
      <c r="T16" s="7"/>
      <c r="U16" s="7">
        <f>J32</f>
        <v>1710</v>
      </c>
      <c r="V16" s="7"/>
      <c r="W16" s="7"/>
      <c r="X16" s="7"/>
      <c r="Y16" s="7"/>
      <c r="Z16" s="7"/>
      <c r="AA16" s="7"/>
      <c r="AB16" s="5" t="s">
        <v>2</v>
      </c>
      <c r="AC16" s="7"/>
    </row>
    <row r="17" spans="3:29" s="2" customFormat="1" x14ac:dyDescent="0.25">
      <c r="C17" s="18" t="s">
        <v>46</v>
      </c>
      <c r="D17" s="19"/>
      <c r="E17" s="19" t="s">
        <v>47</v>
      </c>
      <c r="F17" s="19"/>
      <c r="G17" s="19"/>
      <c r="H17" s="19"/>
      <c r="I17" s="19"/>
      <c r="J17" s="28">
        <v>9500</v>
      </c>
      <c r="K17" s="7"/>
      <c r="L17" s="7"/>
      <c r="M17" s="11"/>
      <c r="N17" s="5" t="s">
        <v>2</v>
      </c>
      <c r="O17" s="7"/>
      <c r="P17" s="29"/>
      <c r="Q17" s="29"/>
      <c r="R17" s="29"/>
      <c r="S17" s="29"/>
      <c r="T17" s="30" t="s">
        <v>48</v>
      </c>
      <c r="U17" s="31">
        <f>SUM(U6:U16)</f>
        <v>22810</v>
      </c>
      <c r="V17" s="29"/>
      <c r="W17" s="7"/>
      <c r="X17" s="7"/>
      <c r="Y17" s="7"/>
      <c r="Z17" s="7"/>
      <c r="AA17" s="7"/>
      <c r="AB17" s="5" t="s">
        <v>2</v>
      </c>
      <c r="AC17" s="7"/>
    </row>
    <row r="18" spans="3:29" s="2" customFormat="1" x14ac:dyDescent="0.25">
      <c r="C18" s="18" t="s">
        <v>49</v>
      </c>
      <c r="D18" s="19"/>
      <c r="E18" s="19" t="s">
        <v>50</v>
      </c>
      <c r="F18" s="19"/>
      <c r="G18" s="19"/>
      <c r="H18" s="19"/>
      <c r="I18" s="19"/>
      <c r="J18" s="28">
        <v>210</v>
      </c>
      <c r="K18" s="7"/>
      <c r="L18" s="7"/>
      <c r="M18" s="11"/>
      <c r="N18" s="5" t="s">
        <v>2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5" t="s">
        <v>2</v>
      </c>
      <c r="AC18" s="7"/>
    </row>
    <row r="19" spans="3:29" s="2" customFormat="1" x14ac:dyDescent="0.25">
      <c r="C19" s="22" t="s">
        <v>51</v>
      </c>
      <c r="D19" s="23"/>
      <c r="E19" s="23" t="s">
        <v>52</v>
      </c>
      <c r="F19" s="23"/>
      <c r="G19" s="23"/>
      <c r="H19" s="23"/>
      <c r="I19" s="23"/>
      <c r="J19" s="26">
        <v>480</v>
      </c>
      <c r="K19" s="7"/>
      <c r="L19" s="7"/>
      <c r="M19" s="11"/>
      <c r="N19" s="5" t="s">
        <v>2</v>
      </c>
      <c r="O19" s="32" t="s">
        <v>53</v>
      </c>
      <c r="P19" s="7" t="s">
        <v>54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5" t="s">
        <v>2</v>
      </c>
      <c r="AC19" s="7"/>
    </row>
    <row r="20" spans="3:29" s="2" customFormat="1" x14ac:dyDescent="0.25">
      <c r="C20" s="18" t="s">
        <v>55</v>
      </c>
      <c r="D20" s="19"/>
      <c r="E20" s="19" t="s">
        <v>56</v>
      </c>
      <c r="F20" s="19"/>
      <c r="G20" s="19"/>
      <c r="H20" s="19"/>
      <c r="I20" s="19"/>
      <c r="J20" s="28">
        <v>240</v>
      </c>
      <c r="K20" s="7"/>
      <c r="L20" s="7"/>
      <c r="M20" s="11"/>
      <c r="N20" s="5" t="s">
        <v>2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5" t="s">
        <v>2</v>
      </c>
      <c r="AC20" s="7"/>
    </row>
    <row r="21" spans="3:29" s="2" customFormat="1" x14ac:dyDescent="0.25">
      <c r="C21" s="18" t="s">
        <v>57</v>
      </c>
      <c r="D21" s="19"/>
      <c r="E21" s="19" t="s">
        <v>58</v>
      </c>
      <c r="F21" s="19"/>
      <c r="G21" s="19"/>
      <c r="H21" s="19"/>
      <c r="I21" s="19"/>
      <c r="J21" s="28">
        <v>2000</v>
      </c>
      <c r="K21" s="7"/>
      <c r="L21" s="7"/>
      <c r="M21" s="11"/>
      <c r="N21" s="5" t="s">
        <v>2</v>
      </c>
      <c r="O21" s="7"/>
      <c r="P21" s="23" t="s">
        <v>59</v>
      </c>
      <c r="Q21" s="23"/>
      <c r="R21" s="23"/>
      <c r="S21" s="23"/>
      <c r="T21" s="23"/>
      <c r="U21" s="33"/>
      <c r="V21" s="34">
        <f>U17</f>
        <v>22810</v>
      </c>
      <c r="W21" s="7"/>
      <c r="X21" s="7"/>
      <c r="Y21" s="7"/>
      <c r="Z21" s="7"/>
      <c r="AA21" s="7"/>
      <c r="AB21" s="5" t="s">
        <v>2</v>
      </c>
      <c r="AC21" s="7"/>
    </row>
    <row r="22" spans="3:29" s="2" customFormat="1" x14ac:dyDescent="0.25">
      <c r="C22" s="18" t="s">
        <v>60</v>
      </c>
      <c r="D22" s="19"/>
      <c r="E22" s="19" t="s">
        <v>61</v>
      </c>
      <c r="F22" s="19"/>
      <c r="G22" s="19"/>
      <c r="H22" s="19"/>
      <c r="I22" s="19"/>
      <c r="J22" s="28">
        <v>710</v>
      </c>
      <c r="K22" s="7"/>
      <c r="L22" s="7"/>
      <c r="M22" s="11"/>
      <c r="N22" s="5" t="s">
        <v>2</v>
      </c>
      <c r="O22" s="7"/>
      <c r="P22" s="7" t="str">
        <f>C33</f>
        <v>Contractual service margin (CSM) for title insurance contracts</v>
      </c>
      <c r="Q22" s="7"/>
      <c r="R22" s="7"/>
      <c r="S22" s="7"/>
      <c r="T22" s="7"/>
      <c r="U22" s="7"/>
      <c r="V22" s="7">
        <f>J33</f>
        <v>570</v>
      </c>
      <c r="W22" s="35" t="s">
        <v>62</v>
      </c>
      <c r="X22" s="36" t="s">
        <v>63</v>
      </c>
      <c r="Y22" s="7"/>
      <c r="Z22" s="7"/>
      <c r="AA22" s="7"/>
      <c r="AB22" s="5" t="s">
        <v>2</v>
      </c>
      <c r="AC22" s="7"/>
    </row>
    <row r="23" spans="3:29" s="2" customFormat="1" x14ac:dyDescent="0.25">
      <c r="C23" s="22" t="s">
        <v>64</v>
      </c>
      <c r="D23" s="23"/>
      <c r="E23" s="23" t="s">
        <v>65</v>
      </c>
      <c r="F23" s="23"/>
      <c r="G23" s="23"/>
      <c r="H23" s="23"/>
      <c r="I23" s="23"/>
      <c r="J23" s="26">
        <v>2000</v>
      </c>
      <c r="K23" s="7"/>
      <c r="L23" s="7"/>
      <c r="M23" s="11"/>
      <c r="N23" s="5" t="s">
        <v>2</v>
      </c>
      <c r="O23" s="7"/>
      <c r="P23" s="23" t="str">
        <f>C34</f>
        <v>Adjustments to owner-occupied property valuations</v>
      </c>
      <c r="Q23" s="23"/>
      <c r="R23" s="23"/>
      <c r="S23" s="23"/>
      <c r="T23" s="23"/>
      <c r="U23" s="23"/>
      <c r="V23" s="23">
        <f>J34</f>
        <v>-110</v>
      </c>
      <c r="W23" s="35" t="s">
        <v>62</v>
      </c>
      <c r="X23" s="36" t="s">
        <v>66</v>
      </c>
      <c r="Y23" s="7"/>
      <c r="Z23" s="7"/>
      <c r="AA23" s="7"/>
      <c r="AB23" s="5" t="s">
        <v>2</v>
      </c>
      <c r="AC23" s="7"/>
    </row>
    <row r="24" spans="3:29" s="2" customFormat="1" x14ac:dyDescent="0.25">
      <c r="C24" s="18" t="s">
        <v>67</v>
      </c>
      <c r="D24" s="37" t="s">
        <v>68</v>
      </c>
      <c r="E24" s="19"/>
      <c r="F24" s="19"/>
      <c r="G24" s="19"/>
      <c r="H24" s="19"/>
      <c r="I24" s="19"/>
      <c r="J24" s="28">
        <v>15140</v>
      </c>
      <c r="K24" s="7"/>
      <c r="L24" s="7"/>
      <c r="M24" s="11"/>
      <c r="N24" s="5" t="s">
        <v>2</v>
      </c>
      <c r="O24" s="7"/>
      <c r="P24" s="7" t="str">
        <f>C35</f>
        <v>* Deduction for unregistered reinsurance</v>
      </c>
      <c r="Q24" s="7"/>
      <c r="R24" s="7"/>
      <c r="S24" s="7"/>
      <c r="T24" s="7"/>
      <c r="U24" s="7"/>
      <c r="V24" s="7">
        <f>J35</f>
        <v>2470</v>
      </c>
      <c r="W24" s="35" t="s">
        <v>62</v>
      </c>
      <c r="X24" s="38" t="s">
        <v>69</v>
      </c>
      <c r="Y24" s="7"/>
      <c r="Z24" s="7"/>
      <c r="AA24" s="7"/>
      <c r="AB24" s="5" t="s">
        <v>2</v>
      </c>
      <c r="AC24" s="7"/>
    </row>
    <row r="25" spans="3:29" s="2" customFormat="1" x14ac:dyDescent="0.25">
      <c r="C25" s="14" t="s">
        <v>70</v>
      </c>
      <c r="D25" s="15" t="s">
        <v>71</v>
      </c>
      <c r="E25" s="16"/>
      <c r="F25" s="16"/>
      <c r="G25" s="16"/>
      <c r="H25" s="16"/>
      <c r="I25" s="16"/>
      <c r="J25" s="39">
        <v>25</v>
      </c>
      <c r="K25" s="7"/>
      <c r="L25" s="7"/>
      <c r="M25" s="11"/>
      <c r="N25" s="5" t="s">
        <v>2</v>
      </c>
      <c r="O25" s="7"/>
      <c r="P25" s="7" t="str">
        <f>C36</f>
        <v>Earthquake premium reserve not used to cover earthquake risk exposure</v>
      </c>
      <c r="Q25" s="7"/>
      <c r="R25" s="7"/>
      <c r="S25" s="7"/>
      <c r="T25" s="7"/>
      <c r="U25" s="7"/>
      <c r="V25" s="7">
        <f>J36</f>
        <v>670</v>
      </c>
      <c r="W25" s="35" t="s">
        <v>62</v>
      </c>
      <c r="X25" s="38" t="s">
        <v>69</v>
      </c>
      <c r="Y25" s="7"/>
      <c r="Z25" s="7"/>
      <c r="AA25" s="7"/>
      <c r="AB25" s="5" t="s">
        <v>2</v>
      </c>
      <c r="AC25" s="7"/>
    </row>
    <row r="26" spans="3:29" s="2" customFormat="1" x14ac:dyDescent="0.25">
      <c r="C26" s="22" t="s">
        <v>72</v>
      </c>
      <c r="D26" s="25" t="s">
        <v>73</v>
      </c>
      <c r="E26" s="23"/>
      <c r="F26" s="23"/>
      <c r="G26" s="23"/>
      <c r="H26" s="23"/>
      <c r="I26" s="23"/>
      <c r="J26" s="26">
        <v>15319</v>
      </c>
      <c r="K26" s="7"/>
      <c r="L26" s="7"/>
      <c r="M26" s="11"/>
      <c r="N26" s="5" t="s">
        <v>2</v>
      </c>
      <c r="O26" s="7"/>
      <c r="P26" s="7" t="str">
        <f>C37</f>
        <v>Defined benefit pension fund assets and liabilities</v>
      </c>
      <c r="Q26" s="7"/>
      <c r="R26" s="7"/>
      <c r="S26" s="7"/>
      <c r="T26" s="7"/>
      <c r="U26" s="7"/>
      <c r="V26" s="7">
        <f>J37</f>
        <v>380</v>
      </c>
      <c r="W26" s="35" t="s">
        <v>62</v>
      </c>
      <c r="X26" s="38" t="s">
        <v>69</v>
      </c>
      <c r="Y26" s="7"/>
      <c r="Z26" s="7"/>
      <c r="AA26" s="7"/>
      <c r="AB26" s="5" t="s">
        <v>2</v>
      </c>
      <c r="AC26" s="7"/>
    </row>
    <row r="27" spans="3:29" s="2" customForma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11"/>
      <c r="N27" s="5" t="s">
        <v>2</v>
      </c>
      <c r="O27" s="7"/>
      <c r="P27" s="29"/>
      <c r="Q27" s="29"/>
      <c r="R27" s="29"/>
      <c r="S27" s="29"/>
      <c r="T27" s="29"/>
      <c r="U27" s="29"/>
      <c r="V27" s="40">
        <f>V21+SUM(V22:V23)-SUM(V24:V26)</f>
        <v>19750</v>
      </c>
      <c r="W27" s="7"/>
      <c r="X27" s="7"/>
      <c r="Y27" s="7"/>
      <c r="Z27" s="7"/>
      <c r="AA27" s="7"/>
      <c r="AB27" s="5" t="s">
        <v>2</v>
      </c>
      <c r="AC27" s="7"/>
    </row>
    <row r="28" spans="3:29" s="2" customFormat="1" x14ac:dyDescent="0.25">
      <c r="C28" s="7" t="s">
        <v>74</v>
      </c>
      <c r="D28" s="7"/>
      <c r="E28" s="7"/>
      <c r="F28" s="7"/>
      <c r="G28" s="7"/>
      <c r="H28" s="7"/>
      <c r="I28" s="7"/>
      <c r="J28" s="5" t="s">
        <v>75</v>
      </c>
      <c r="L28" s="7"/>
      <c r="M28" s="11"/>
      <c r="N28" s="5" t="s"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5" t="s">
        <v>2</v>
      </c>
      <c r="AC28" s="7"/>
    </row>
    <row r="29" spans="3:29" s="2" customForma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11"/>
      <c r="N29" s="5" t="s">
        <v>2</v>
      </c>
      <c r="O29" s="41" t="s">
        <v>76</v>
      </c>
      <c r="P29" s="7" t="s">
        <v>77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5" t="s">
        <v>2</v>
      </c>
      <c r="AC29" s="7"/>
    </row>
    <row r="30" spans="3:29" s="2" customFormat="1" x14ac:dyDescent="0.25">
      <c r="C30" s="10" t="s">
        <v>78</v>
      </c>
      <c r="D30" s="7"/>
      <c r="E30" s="7"/>
      <c r="F30" s="7"/>
      <c r="G30" s="7"/>
      <c r="H30" s="7"/>
      <c r="I30" s="7"/>
      <c r="J30" s="7"/>
      <c r="K30" s="7"/>
      <c r="L30" s="7"/>
      <c r="M30" s="11"/>
      <c r="N30" s="5" t="s">
        <v>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5" t="s">
        <v>2</v>
      </c>
      <c r="AC30" s="7"/>
    </row>
    <row r="31" spans="3:29" s="2" customFormat="1" x14ac:dyDescent="0.25">
      <c r="C31" s="42" t="s">
        <v>79</v>
      </c>
      <c r="D31" s="29"/>
      <c r="E31" s="29"/>
      <c r="F31" s="29"/>
      <c r="G31" s="29"/>
      <c r="H31" s="29"/>
      <c r="I31" s="43"/>
      <c r="J31" s="44">
        <v>6080</v>
      </c>
      <c r="K31" s="7"/>
      <c r="L31" s="7"/>
      <c r="M31" s="11"/>
      <c r="N31" s="5" t="s">
        <v>2</v>
      </c>
      <c r="O31" s="7"/>
      <c r="P31" s="45" t="s">
        <v>80</v>
      </c>
      <c r="Q31" s="5" t="s">
        <v>81</v>
      </c>
      <c r="R31" s="5">
        <f>J31</f>
        <v>6080</v>
      </c>
      <c r="S31" s="5" t="s">
        <v>82</v>
      </c>
      <c r="T31" s="5">
        <f>J32</f>
        <v>1710</v>
      </c>
      <c r="U31" s="5" t="s">
        <v>81</v>
      </c>
      <c r="V31" s="5">
        <f>R31+T31</f>
        <v>7790</v>
      </c>
      <c r="W31" s="7"/>
      <c r="X31" s="7"/>
      <c r="Y31" s="7"/>
      <c r="Z31" s="7"/>
      <c r="AA31" s="7"/>
      <c r="AB31" s="5" t="s">
        <v>2</v>
      </c>
      <c r="AC31" s="7"/>
    </row>
    <row r="32" spans="3:29" s="2" customFormat="1" x14ac:dyDescent="0.25">
      <c r="C32" s="46" t="s">
        <v>83</v>
      </c>
      <c r="D32" s="23"/>
      <c r="E32" s="23"/>
      <c r="F32" s="23"/>
      <c r="G32" s="23"/>
      <c r="H32" s="23"/>
      <c r="I32" s="47"/>
      <c r="J32" s="48">
        <v>1710</v>
      </c>
      <c r="K32" s="7"/>
      <c r="L32" s="7"/>
      <c r="M32" s="11"/>
      <c r="N32" s="5" t="s">
        <v>2</v>
      </c>
      <c r="O32" s="7"/>
      <c r="P32" s="45" t="s">
        <v>84</v>
      </c>
      <c r="Q32" s="5" t="s">
        <v>81</v>
      </c>
      <c r="R32" s="5"/>
      <c r="S32" s="5"/>
      <c r="T32" s="5"/>
      <c r="U32" s="5" t="s">
        <v>81</v>
      </c>
      <c r="V32" s="5">
        <f>J32</f>
        <v>1710</v>
      </c>
      <c r="W32" s="7"/>
      <c r="X32" s="7"/>
      <c r="Y32" s="7"/>
      <c r="Z32" s="7"/>
      <c r="AA32" s="7"/>
      <c r="AB32" s="5" t="s">
        <v>2</v>
      </c>
      <c r="AC32" s="7"/>
    </row>
    <row r="33" spans="1:29" s="2" customFormat="1" x14ac:dyDescent="0.25">
      <c r="C33" s="42" t="s">
        <v>85</v>
      </c>
      <c r="D33" s="29"/>
      <c r="E33" s="29"/>
      <c r="F33" s="29"/>
      <c r="G33" s="29"/>
      <c r="H33" s="29"/>
      <c r="I33" s="43"/>
      <c r="J33" s="44">
        <v>570</v>
      </c>
      <c r="K33" s="7"/>
      <c r="L33" s="7"/>
      <c r="M33" s="11"/>
      <c r="N33" s="5" t="s">
        <v>2</v>
      </c>
      <c r="O33" s="7"/>
      <c r="P33" s="5"/>
      <c r="Q33" s="5"/>
      <c r="R33" s="5"/>
      <c r="S33" s="5"/>
      <c r="T33" s="5"/>
      <c r="U33" s="5"/>
      <c r="V33" s="49"/>
      <c r="W33" s="7"/>
      <c r="X33" s="7"/>
      <c r="Y33" s="7"/>
      <c r="Z33" s="7"/>
      <c r="AA33" s="7"/>
      <c r="AB33" s="5" t="s">
        <v>2</v>
      </c>
      <c r="AC33" s="7"/>
    </row>
    <row r="34" spans="1:29" s="2" customFormat="1" x14ac:dyDescent="0.25">
      <c r="C34" s="50" t="s">
        <v>86</v>
      </c>
      <c r="D34" s="19"/>
      <c r="E34" s="19"/>
      <c r="F34" s="19"/>
      <c r="G34" s="19"/>
      <c r="H34" s="19"/>
      <c r="I34" s="51"/>
      <c r="J34" s="52">
        <v>-110</v>
      </c>
      <c r="K34" s="7"/>
      <c r="L34" s="7"/>
      <c r="M34" s="11"/>
      <c r="N34" s="5" t="s">
        <v>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5" t="s">
        <v>2</v>
      </c>
      <c r="AC34" s="7"/>
    </row>
    <row r="35" spans="1:29" s="2" customFormat="1" x14ac:dyDescent="0.25">
      <c r="C35" s="53" t="s">
        <v>87</v>
      </c>
      <c r="D35" s="54"/>
      <c r="E35" s="54"/>
      <c r="F35" s="54"/>
      <c r="G35" s="54"/>
      <c r="H35" s="54"/>
      <c r="I35" s="55"/>
      <c r="J35" s="52">
        <v>2470</v>
      </c>
      <c r="K35" s="7"/>
      <c r="L35" s="7"/>
      <c r="M35" s="11"/>
      <c r="N35" s="5" t="s">
        <v>2</v>
      </c>
      <c r="O35" s="7"/>
      <c r="P35" s="45" t="s">
        <v>88</v>
      </c>
      <c r="Q35" s="5" t="s">
        <v>81</v>
      </c>
      <c r="R35" s="5" t="s">
        <v>89</v>
      </c>
      <c r="S35" s="32" t="s">
        <v>90</v>
      </c>
      <c r="T35" s="5" t="s">
        <v>91</v>
      </c>
      <c r="U35" s="5" t="s">
        <v>92</v>
      </c>
      <c r="V35" s="5" t="s">
        <v>93</v>
      </c>
      <c r="W35" s="5" t="s">
        <v>94</v>
      </c>
      <c r="X35" s="49">
        <v>0.4</v>
      </c>
      <c r="Y35" s="7"/>
      <c r="Z35" s="7"/>
      <c r="AA35" s="7"/>
      <c r="AB35" s="5" t="s">
        <v>2</v>
      </c>
      <c r="AC35" s="7"/>
    </row>
    <row r="36" spans="1:29" s="2" customFormat="1" x14ac:dyDescent="0.25">
      <c r="C36" s="50" t="s">
        <v>22</v>
      </c>
      <c r="D36" s="19"/>
      <c r="E36" s="19"/>
      <c r="F36" s="19"/>
      <c r="G36" s="19"/>
      <c r="H36" s="19"/>
      <c r="I36" s="51"/>
      <c r="J36" s="52">
        <v>670</v>
      </c>
      <c r="K36" s="7"/>
      <c r="L36" s="7"/>
      <c r="M36" s="11"/>
      <c r="N36" s="5" t="s">
        <v>2</v>
      </c>
      <c r="O36" s="7"/>
      <c r="P36" s="7"/>
      <c r="Q36" s="5" t="s">
        <v>81</v>
      </c>
      <c r="R36" s="5" t="s">
        <v>89</v>
      </c>
      <c r="S36" s="32">
        <f>V27</f>
        <v>19750</v>
      </c>
      <c r="T36" s="5" t="s">
        <v>91</v>
      </c>
      <c r="U36" s="5">
        <f>J23</f>
        <v>2000</v>
      </c>
      <c r="V36" s="5" t="s">
        <v>93</v>
      </c>
      <c r="W36" s="5" t="s">
        <v>94</v>
      </c>
      <c r="X36" s="49">
        <v>0.4</v>
      </c>
      <c r="Y36" s="7"/>
      <c r="Z36" s="7"/>
      <c r="AA36" s="7"/>
      <c r="AB36" s="5" t="s">
        <v>2</v>
      </c>
      <c r="AC36" s="7"/>
    </row>
    <row r="37" spans="1:29" s="2" customFormat="1" x14ac:dyDescent="0.25">
      <c r="C37" s="46" t="s">
        <v>23</v>
      </c>
      <c r="D37" s="23"/>
      <c r="E37" s="23"/>
      <c r="F37" s="23"/>
      <c r="G37" s="23"/>
      <c r="H37" s="23"/>
      <c r="I37" s="47"/>
      <c r="J37" s="48">
        <v>380</v>
      </c>
      <c r="K37" s="7"/>
      <c r="L37" s="7"/>
      <c r="M37" s="11"/>
      <c r="N37" s="5" t="s">
        <v>2</v>
      </c>
      <c r="O37" s="7"/>
      <c r="P37" s="7"/>
      <c r="Q37" s="5" t="s">
        <v>81</v>
      </c>
      <c r="R37" s="56">
        <f>(S36-U36)*0.4</f>
        <v>7100</v>
      </c>
      <c r="S37" s="7"/>
      <c r="T37" s="7"/>
      <c r="U37" s="7"/>
      <c r="V37" s="7"/>
      <c r="W37" s="7"/>
      <c r="X37" s="7"/>
      <c r="Y37" s="7"/>
      <c r="Z37" s="7"/>
      <c r="AA37" s="7"/>
      <c r="AB37" s="5" t="s">
        <v>2</v>
      </c>
      <c r="AC37" s="7"/>
    </row>
    <row r="38" spans="1:29" s="2" customFormat="1" x14ac:dyDescent="0.25">
      <c r="K38" s="7"/>
      <c r="L38" s="7"/>
      <c r="M38" s="11"/>
      <c r="N38" s="5" t="s">
        <v>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5" t="s">
        <v>2</v>
      </c>
      <c r="AC38" s="7"/>
    </row>
    <row r="39" spans="1:29" s="2" customFormat="1" x14ac:dyDescent="0.25">
      <c r="A39" s="11"/>
      <c r="B39" s="11"/>
      <c r="C39" s="11" t="s">
        <v>95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5" t="s">
        <v>2</v>
      </c>
      <c r="O39" s="7"/>
      <c r="P39" s="7" t="s">
        <v>96</v>
      </c>
      <c r="Q39" s="5" t="s">
        <v>81</v>
      </c>
      <c r="R39" s="5" t="s">
        <v>89</v>
      </c>
      <c r="S39" s="32" t="s">
        <v>90</v>
      </c>
      <c r="T39" s="5" t="s">
        <v>91</v>
      </c>
      <c r="U39" s="5" t="s">
        <v>92</v>
      </c>
      <c r="V39" s="5" t="s">
        <v>93</v>
      </c>
      <c r="W39" s="5" t="s">
        <v>94</v>
      </c>
      <c r="X39" s="49">
        <v>7.0000000000000007E-2</v>
      </c>
      <c r="Y39" s="7"/>
      <c r="Z39" s="7"/>
      <c r="AA39" s="7"/>
      <c r="AB39" s="5" t="s">
        <v>2</v>
      </c>
      <c r="AC39" s="7"/>
    </row>
    <row r="40" spans="1:29" s="2" customFormat="1" x14ac:dyDescent="0.25">
      <c r="C40" s="57" t="s">
        <v>97</v>
      </c>
      <c r="N40" s="5" t="s">
        <v>2</v>
      </c>
      <c r="O40" s="7"/>
      <c r="P40" s="7"/>
      <c r="Q40" s="5" t="s">
        <v>81</v>
      </c>
      <c r="R40" s="5" t="s">
        <v>89</v>
      </c>
      <c r="S40" s="32">
        <f>V27</f>
        <v>19750</v>
      </c>
      <c r="T40" s="5" t="s">
        <v>91</v>
      </c>
      <c r="U40" s="5">
        <f>J23</f>
        <v>2000</v>
      </c>
      <c r="V40" s="5" t="s">
        <v>93</v>
      </c>
      <c r="W40" s="5" t="s">
        <v>94</v>
      </c>
      <c r="X40" s="49">
        <v>7.0000000000000007E-2</v>
      </c>
      <c r="Y40" s="7"/>
      <c r="Z40" s="7"/>
      <c r="AA40" s="7"/>
      <c r="AB40" s="5" t="s">
        <v>2</v>
      </c>
      <c r="AC40" s="7"/>
    </row>
    <row r="41" spans="1:29" s="2" customFormat="1" x14ac:dyDescent="0.25">
      <c r="N41" s="5" t="s">
        <v>2</v>
      </c>
      <c r="O41" s="7"/>
      <c r="P41" s="7"/>
      <c r="Q41" s="5" t="s">
        <v>81</v>
      </c>
      <c r="R41" s="56">
        <f>(S40-U40)*X40</f>
        <v>1242.5000000000002</v>
      </c>
      <c r="S41" s="7"/>
      <c r="T41" s="7"/>
      <c r="U41" s="7"/>
      <c r="V41" s="7"/>
      <c r="W41" s="7"/>
      <c r="X41" s="7"/>
      <c r="Y41" s="7"/>
      <c r="Z41" s="7"/>
      <c r="AA41" s="7"/>
      <c r="AB41" s="5" t="s">
        <v>2</v>
      </c>
      <c r="AC41" s="7"/>
    </row>
    <row r="42" spans="1:29" s="2" customFormat="1" x14ac:dyDescent="0.25">
      <c r="N42" s="5" t="s">
        <v>2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5" t="s">
        <v>2</v>
      </c>
      <c r="AC42" s="7"/>
    </row>
    <row r="43" spans="1:29" s="2" customFormat="1" x14ac:dyDescent="0.25">
      <c r="N43" s="5" t="s">
        <v>2</v>
      </c>
      <c r="O43" s="7"/>
      <c r="P43" s="7" t="s">
        <v>98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5" t="s">
        <v>2</v>
      </c>
      <c r="AC43" s="7"/>
    </row>
    <row r="44" spans="1:29" s="2" customFormat="1" x14ac:dyDescent="0.25">
      <c r="N44" s="5" t="s">
        <v>2</v>
      </c>
      <c r="O44" s="7"/>
      <c r="P44" s="7"/>
      <c r="Q44" s="7"/>
      <c r="R44" s="7"/>
      <c r="S44" s="58" t="s">
        <v>99</v>
      </c>
      <c r="T44" s="7"/>
      <c r="U44" s="7"/>
      <c r="V44" s="7"/>
      <c r="W44" s="7"/>
      <c r="X44" s="7"/>
      <c r="Y44" s="7"/>
      <c r="Z44" s="7"/>
      <c r="AA44" s="7"/>
      <c r="AB44" s="5" t="s">
        <v>2</v>
      </c>
      <c r="AC44" s="7"/>
    </row>
    <row r="45" spans="1:29" s="2" customFormat="1" x14ac:dyDescent="0.25">
      <c r="N45" s="5" t="s">
        <v>2</v>
      </c>
      <c r="O45" s="7"/>
      <c r="P45" s="47"/>
      <c r="Q45" s="59" t="s">
        <v>100</v>
      </c>
      <c r="R45" s="59" t="s">
        <v>101</v>
      </c>
      <c r="S45" s="60" t="s">
        <v>100</v>
      </c>
      <c r="T45" s="7"/>
      <c r="U45" s="7"/>
      <c r="V45" s="7"/>
      <c r="W45" s="7"/>
      <c r="X45" s="7"/>
      <c r="Y45" s="7"/>
      <c r="Z45" s="7"/>
      <c r="AA45" s="7"/>
      <c r="AB45" s="5" t="s">
        <v>2</v>
      </c>
      <c r="AC45" s="7"/>
    </row>
    <row r="46" spans="1:29" s="2" customFormat="1" x14ac:dyDescent="0.25">
      <c r="N46" s="5" t="s">
        <v>2</v>
      </c>
      <c r="O46" s="7"/>
      <c r="P46" s="61" t="s">
        <v>80</v>
      </c>
      <c r="Q46" s="7">
        <f>V31</f>
        <v>7790</v>
      </c>
      <c r="R46" s="7">
        <f>R37</f>
        <v>7100</v>
      </c>
      <c r="S46" s="62">
        <f>MAX(Q46-R46,0)</f>
        <v>690</v>
      </c>
      <c r="T46" s="7"/>
      <c r="U46" s="7"/>
      <c r="V46" s="7"/>
      <c r="W46" s="7"/>
      <c r="X46" s="7"/>
      <c r="Y46" s="7"/>
      <c r="Z46" s="7"/>
      <c r="AA46" s="7"/>
      <c r="AB46" s="5" t="s">
        <v>2</v>
      </c>
      <c r="AC46" s="7"/>
    </row>
    <row r="47" spans="1:29" s="2" customFormat="1" x14ac:dyDescent="0.25">
      <c r="N47" s="5" t="s">
        <v>2</v>
      </c>
      <c r="O47" s="7"/>
      <c r="P47" s="51" t="s">
        <v>84</v>
      </c>
      <c r="Q47" s="7">
        <f>V32</f>
        <v>1710</v>
      </c>
      <c r="R47" s="7">
        <f>R41</f>
        <v>1242.5000000000002</v>
      </c>
      <c r="S47" s="62">
        <f>MAX(Q47-R47,0)</f>
        <v>467.49999999999977</v>
      </c>
      <c r="T47" s="7"/>
      <c r="U47" s="7"/>
      <c r="V47" s="7"/>
      <c r="W47" s="7"/>
      <c r="X47" s="7"/>
      <c r="Y47" s="7"/>
      <c r="Z47" s="7"/>
      <c r="AA47" s="7"/>
      <c r="AB47" s="5" t="s">
        <v>2</v>
      </c>
      <c r="AC47" s="7"/>
    </row>
    <row r="48" spans="1:29" s="2" customFormat="1" x14ac:dyDescent="0.25">
      <c r="N48" s="5" t="s">
        <v>2</v>
      </c>
      <c r="O48" s="7"/>
      <c r="P48" s="43"/>
      <c r="Q48" s="29"/>
      <c r="R48" s="29"/>
      <c r="S48" s="63">
        <f>MAX(S46:S47)</f>
        <v>690</v>
      </c>
      <c r="T48" s="64" t="s">
        <v>62</v>
      </c>
      <c r="U48" s="38" t="s">
        <v>102</v>
      </c>
      <c r="V48" s="7"/>
      <c r="W48" s="7"/>
      <c r="X48" s="7"/>
      <c r="Y48" s="7"/>
      <c r="Z48" s="7"/>
      <c r="AA48" s="7"/>
      <c r="AB48" s="5" t="s">
        <v>2</v>
      </c>
      <c r="AC48" s="7"/>
    </row>
    <row r="49" spans="14:29" s="2" customFormat="1" x14ac:dyDescent="0.25">
      <c r="N49" s="5" t="s">
        <v>2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" t="s">
        <v>2</v>
      </c>
      <c r="AC49" s="7"/>
    </row>
    <row r="50" spans="14:29" s="2" customFormat="1" x14ac:dyDescent="0.25">
      <c r="N50" s="5" t="s">
        <v>2</v>
      </c>
      <c r="O50" s="7"/>
      <c r="P50" s="65" t="s">
        <v>103</v>
      </c>
      <c r="Q50" s="16"/>
      <c r="R50" s="16"/>
      <c r="S50" s="66"/>
      <c r="T50" s="7"/>
      <c r="U50" s="7"/>
      <c r="V50" s="7"/>
      <c r="W50" s="7"/>
      <c r="X50" s="7"/>
      <c r="Y50" s="7"/>
      <c r="Z50" s="7"/>
      <c r="AA50" s="7"/>
      <c r="AB50" s="5" t="s">
        <v>2</v>
      </c>
      <c r="AC50" s="7"/>
    </row>
    <row r="51" spans="14:29" s="2" customFormat="1" x14ac:dyDescent="0.25">
      <c r="N51" s="5" t="s">
        <v>2</v>
      </c>
      <c r="O51" s="7"/>
      <c r="U51" s="7"/>
      <c r="V51" s="7"/>
      <c r="W51" s="7"/>
      <c r="X51" s="7"/>
      <c r="Y51" s="7"/>
      <c r="Z51" s="7"/>
      <c r="AA51" s="7"/>
      <c r="AB51" s="5" t="s">
        <v>2</v>
      </c>
      <c r="AC51" s="7"/>
    </row>
    <row r="52" spans="14:29" s="2" customFormat="1" x14ac:dyDescent="0.25">
      <c r="N52" s="5" t="s">
        <v>2</v>
      </c>
      <c r="O52" s="7"/>
      <c r="P52" s="5" t="s">
        <v>81</v>
      </c>
      <c r="Q52" s="32" t="s">
        <v>90</v>
      </c>
      <c r="R52" s="5" t="s">
        <v>91</v>
      </c>
      <c r="S52" s="7" t="s">
        <v>104</v>
      </c>
      <c r="T52" s="7"/>
      <c r="U52" s="7"/>
      <c r="V52" s="7"/>
      <c r="W52" s="7"/>
      <c r="X52" s="7"/>
      <c r="Y52" s="7"/>
      <c r="Z52" s="7"/>
      <c r="AA52" s="7"/>
      <c r="AB52" s="5" t="s">
        <v>2</v>
      </c>
      <c r="AC52" s="7"/>
    </row>
    <row r="53" spans="14:29" s="2" customFormat="1" x14ac:dyDescent="0.25">
      <c r="N53" s="5" t="s">
        <v>2</v>
      </c>
      <c r="O53" s="7"/>
      <c r="P53" s="5" t="s">
        <v>81</v>
      </c>
      <c r="Q53" s="5">
        <f>V27</f>
        <v>19750</v>
      </c>
      <c r="R53" s="5" t="s">
        <v>91</v>
      </c>
      <c r="S53" s="67">
        <f>S48</f>
        <v>690</v>
      </c>
      <c r="T53" s="7"/>
      <c r="U53" s="7"/>
      <c r="V53" s="7"/>
      <c r="W53" s="7"/>
      <c r="X53" s="7"/>
      <c r="Y53" s="7"/>
      <c r="Z53" s="7"/>
      <c r="AA53" s="7"/>
      <c r="AB53" s="5" t="s">
        <v>2</v>
      </c>
      <c r="AC53" s="7"/>
    </row>
    <row r="54" spans="14:29" s="2" customFormat="1" x14ac:dyDescent="0.25">
      <c r="N54" s="5" t="s">
        <v>2</v>
      </c>
      <c r="O54" s="7"/>
      <c r="P54" s="5" t="s">
        <v>81</v>
      </c>
      <c r="Q54" s="41">
        <f>Q53-S53</f>
        <v>19060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5" t="s">
        <v>2</v>
      </c>
      <c r="AC54" s="7"/>
    </row>
    <row r="55" spans="14:29" s="2" customFormat="1" x14ac:dyDescent="0.25">
      <c r="N55" s="5" t="s">
        <v>2</v>
      </c>
      <c r="O55" s="7"/>
      <c r="P55" s="7"/>
      <c r="Q55" s="68" t="s">
        <v>105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5" t="s">
        <v>2</v>
      </c>
      <c r="AC55" s="7"/>
    </row>
    <row r="56" spans="14:29" s="2" customFormat="1" x14ac:dyDescent="0.25">
      <c r="N56" s="5" t="s">
        <v>2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5" t="s">
        <v>2</v>
      </c>
      <c r="AC56" s="7"/>
    </row>
    <row r="57" spans="14:29" s="2" customFormat="1" x14ac:dyDescent="0.25">
      <c r="N57" s="5" t="s">
        <v>2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5" t="s">
        <v>2</v>
      </c>
      <c r="AC57" s="7"/>
    </row>
    <row r="58" spans="14:29" s="2" customFormat="1" x14ac:dyDescent="0.25">
      <c r="N58" s="5" t="s">
        <v>2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5" t="s">
        <v>2</v>
      </c>
      <c r="AC58" s="7"/>
    </row>
    <row r="59" spans="14:29" s="2" customFormat="1" x14ac:dyDescent="0.25">
      <c r="N59" s="5" t="s">
        <v>2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5" t="s">
        <v>2</v>
      </c>
      <c r="AC59" s="7"/>
    </row>
  </sheetData>
  <conditionalFormatting sqref="J28">
    <cfRule type="cellIs" dxfId="9" priority="1" operator="equal">
      <formula>"met"</formula>
    </cfRule>
    <cfRule type="cellIs" dxfId="8" priority="2" operator="equal">
      <formula>"not met"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CapAv 1</vt:lpstr>
      <vt:lpstr>CapAv 1 (Answer)</vt:lpstr>
      <vt:lpstr>CapAv 2</vt:lpstr>
      <vt:lpstr>CapAv 2 (Answer)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2022-08-27T17:08:38Z</dcterms:created>
  <dcterms:modified xsi:type="dcterms:W3CDTF">2022-08-27T17:15:52Z</dcterms:modified>
</cp:coreProperties>
</file>