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bookViews>
    <workbookView xWindow="0" yWindow="0" windowWidth="24000" windowHeight="9735" activeTab="1"/>
  </bookViews>
  <sheets>
    <sheet name="Insurance Risk 1" sheetId="1" r:id="rId1"/>
    <sheet name="Insurance Risk 1 (Answer)" sheetId="3" r:id="rId2"/>
    <sheet name="Insurance Risk 2" sheetId="2" r:id="rId3"/>
    <sheet name="Insurance Risk 2 (Answer)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4" l="1"/>
  <c r="X7" i="4"/>
  <c r="S7" i="4"/>
  <c r="Q8" i="4" s="1"/>
  <c r="Q8" i="3"/>
  <c r="S7" i="3"/>
  <c r="X7" i="3"/>
  <c r="U7" i="3"/>
  <c r="R35" i="4" l="1"/>
  <c r="R34" i="4"/>
  <c r="S26" i="4"/>
  <c r="Q27" i="4" s="1"/>
  <c r="R36" i="4" s="1"/>
  <c r="S21" i="4"/>
  <c r="S19" i="4"/>
  <c r="Q16" i="4"/>
  <c r="R33" i="4" s="1"/>
  <c r="S15" i="4"/>
  <c r="Q15" i="4"/>
  <c r="S14" i="4"/>
  <c r="Q14" i="4"/>
  <c r="R32" i="4"/>
  <c r="R37" i="4" s="1"/>
  <c r="R34" i="3"/>
  <c r="S26" i="3"/>
  <c r="Q27" i="3" s="1"/>
  <c r="R36" i="3" s="1"/>
  <c r="S21" i="3"/>
  <c r="R35" i="3" s="1"/>
  <c r="S19" i="3"/>
  <c r="Q16" i="3"/>
  <c r="R33" i="3" s="1"/>
  <c r="S15" i="3"/>
  <c r="Q15" i="3"/>
  <c r="S14" i="3"/>
  <c r="Q14" i="3"/>
  <c r="R32" i="3"/>
  <c r="R37" i="3" l="1"/>
</calcChain>
</file>

<file path=xl/sharedStrings.xml><?xml version="1.0" encoding="utf-8"?>
<sst xmlns="http://schemas.openxmlformats.org/spreadsheetml/2006/main" count="542" uniqueCount="44">
  <si>
    <t>Reading:</t>
  </si>
  <si>
    <t>OSFI.MCT-IFRS</t>
  </si>
  <si>
    <t>|</t>
  </si>
  <si>
    <t>Model:</t>
  </si>
  <si>
    <t>Based on source text</t>
  </si>
  <si>
    <t>Problem Type:</t>
  </si>
  <si>
    <t>Given</t>
  </si>
  <si>
    <t>=</t>
  </si>
  <si>
    <t>&lt;==</t>
  </si>
  <si>
    <t>-</t>
  </si>
  <si>
    <t>Calculate capital required for each of the 4 subcomponents of insurance risk then sum.</t>
  </si>
  <si>
    <t>Capital Required - Insurance Risk</t>
  </si>
  <si>
    <t>LIC</t>
  </si>
  <si>
    <t>Find</t>
  </si>
  <si>
    <t>Calculate the capital required for MCT insurance risk.</t>
  </si>
  <si>
    <t xml:space="preserve"> margin(LIC)</t>
  </si>
  <si>
    <t>(risk fctr)</t>
  </si>
  <si>
    <t>x</t>
  </si>
  <si>
    <t>[ net LIC(issued) excl. RANF   –   AIC(re held) excl RANF ]</t>
  </si>
  <si>
    <t>net LIC for insurance contracts issued (including risk adjustment)</t>
  </si>
  <si>
    <t>net AIC for reinsurance contracts held (including risk adjustment)</t>
  </si>
  <si>
    <t>risk adjustment for non-financial risk for insurance contracts issued</t>
  </si>
  <si>
    <t>risk adjustment for non-financial risk for reinsurance contracts held</t>
  </si>
  <si>
    <t>average risk factor for net incurred claims</t>
  </si>
  <si>
    <t>unexpired coverage</t>
  </si>
  <si>
    <t>margin(unexpired coverage)</t>
  </si>
  <si>
    <t>unexpired coverage for insurance contracts issued</t>
  </si>
  <si>
    <t>MAX [ (net unexpired coverage) , 30% x (net premiums received past 12 months) ]</t>
  </si>
  <si>
    <t>unexpired coverage for reinsurance contracts held</t>
  </si>
  <si>
    <t>net premiums received past 12 months</t>
  </si>
  <si>
    <t>average risk factor for net unexpired coverage</t>
  </si>
  <si>
    <t>margin (capital required) for unregistered reinsurance</t>
  </si>
  <si>
    <t>margin (capital required) for earthquakes</t>
  </si>
  <si>
    <t>unregistered reinsurance</t>
  </si>
  <si>
    <t>this was given</t>
  </si>
  <si>
    <t>premium received on nuclear risk policies</t>
  </si>
  <si>
    <t>earthquakes</t>
  </si>
  <si>
    <t>premium paid on nuclear risk policies</t>
  </si>
  <si>
    <t>commissions related to nuclear risk policies</t>
  </si>
  <si>
    <t>nuclear</t>
  </si>
  <si>
    <t>margin(nuclear)</t>
  </si>
  <si>
    <t>( premiums received ) - ( premiums paid ) - commissions</t>
  </si>
  <si>
    <t>Sum the components (earthquake &amp; nuclear together are considered 1 component in the source text)</t>
  </si>
  <si>
    <t>final answer for total capital required for INSURANCE RISK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</si>
</sst>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theme="5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9" fontId="1" fillId="0" borderId="0" applyFont="0" applyFill="0" applyBorder="0" applyAlignment="0" applyProtection="0"/>
    <xf numFmtId="0" fontId="7" fillId="6" borderId="0" applyNumberFormat="0" applyBorder="0" applyAlignment="0" applyProtection="0"/>
    <xf numFmtId="0" fontId="1" fillId="7" borderId="0" applyNumberFormat="0" applyBorder="0" applyAlignment="0" applyProtection="0"/>
  </cellStyleXfs>
  <cellXfs count="49">
    <xf numFmtId="0" fontId="0" fillId="0" borderId="0" xfId="0"/>
    <xf numFmtId="0" fontId="5" fillId="0" borderId="0" xfId="0" applyFont="1"/>
    <xf numFmtId="0" fontId="0" fillId="0" borderId="0" xfId="0" applyFont="1"/>
    <xf numFmtId="0" fontId="6" fillId="0" borderId="0" xfId="0" applyFont="1"/>
    <xf numFmtId="0" fontId="0" fillId="0" borderId="0" xfId="0" applyFont="1" applyAlignment="1">
      <alignment horizontal="center"/>
    </xf>
    <xf numFmtId="3" fontId="0" fillId="0" borderId="0" xfId="0" applyNumberFormat="1" applyFont="1" applyAlignment="1">
      <alignment horizontal="center"/>
    </xf>
    <xf numFmtId="3" fontId="0" fillId="0" borderId="0" xfId="0" applyNumberFormat="1" applyFont="1"/>
    <xf numFmtId="0" fontId="0" fillId="0" borderId="2" xfId="0" applyFont="1" applyBorder="1"/>
    <xf numFmtId="0" fontId="3" fillId="3" borderId="0" xfId="2" applyAlignment="1">
      <alignment horizontal="center"/>
    </xf>
    <xf numFmtId="3" fontId="5" fillId="0" borderId="0" xfId="0" applyNumberFormat="1" applyFont="1"/>
    <xf numFmtId="3" fontId="0" fillId="0" borderId="0" xfId="0" applyNumberFormat="1"/>
    <xf numFmtId="3" fontId="0" fillId="0" borderId="1" xfId="0" applyNumberFormat="1" applyFont="1" applyBorder="1"/>
    <xf numFmtId="3" fontId="0" fillId="0" borderId="2" xfId="0" applyNumberFormat="1" applyFont="1" applyBorder="1"/>
    <xf numFmtId="3" fontId="0" fillId="0" borderId="3" xfId="0" applyNumberFormat="1" applyFont="1" applyBorder="1"/>
    <xf numFmtId="3" fontId="0" fillId="0" borderId="4" xfId="0" applyNumberFormat="1" applyFont="1" applyBorder="1"/>
    <xf numFmtId="3" fontId="0" fillId="0" borderId="0" xfId="0" applyNumberFormat="1" applyFont="1" applyBorder="1"/>
    <xf numFmtId="3" fontId="0" fillId="0" borderId="5" xfId="0" applyNumberFormat="1" applyFont="1" applyBorder="1"/>
    <xf numFmtId="3" fontId="0" fillId="5" borderId="5" xfId="0" applyNumberFormat="1" applyFont="1" applyFill="1" applyBorder="1"/>
    <xf numFmtId="3" fontId="4" fillId="0" borderId="0" xfId="0" applyNumberFormat="1" applyFont="1"/>
    <xf numFmtId="3" fontId="0" fillId="0" borderId="6" xfId="0" applyNumberFormat="1" applyFont="1" applyBorder="1"/>
    <xf numFmtId="3" fontId="0" fillId="0" borderId="7" xfId="0" applyNumberFormat="1" applyFont="1" applyBorder="1"/>
    <xf numFmtId="3" fontId="0" fillId="0" borderId="8" xfId="0" applyNumberFormat="1" applyFont="1" applyBorder="1"/>
    <xf numFmtId="3" fontId="0" fillId="5" borderId="8" xfId="0" applyNumberFormat="1" applyFont="1" applyFill="1" applyBorder="1"/>
    <xf numFmtId="3" fontId="0" fillId="0" borderId="10" xfId="0" applyNumberFormat="1" applyFont="1" applyBorder="1"/>
    <xf numFmtId="3" fontId="0" fillId="0" borderId="11" xfId="0" applyNumberFormat="1" applyFont="1" applyBorder="1"/>
    <xf numFmtId="3" fontId="0" fillId="0" borderId="9" xfId="0" applyNumberFormat="1" applyFont="1" applyBorder="1"/>
    <xf numFmtId="3" fontId="0" fillId="5" borderId="11" xfId="0" applyNumberFormat="1" applyFont="1" applyFill="1" applyBorder="1"/>
    <xf numFmtId="3" fontId="0" fillId="0" borderId="0" xfId="0" applyNumberFormat="1" applyFont="1" applyAlignment="1">
      <alignment horizontal="left"/>
    </xf>
    <xf numFmtId="0" fontId="0" fillId="0" borderId="1" xfId="0" applyFont="1" applyBorder="1"/>
    <xf numFmtId="0" fontId="0" fillId="0" borderId="3" xfId="0" applyFont="1" applyBorder="1"/>
    <xf numFmtId="0" fontId="3" fillId="3" borderId="0" xfId="2"/>
    <xf numFmtId="9" fontId="0" fillId="0" borderId="0" xfId="4" applyFont="1" applyAlignment="1">
      <alignment horizontal="left"/>
    </xf>
    <xf numFmtId="9" fontId="0" fillId="5" borderId="8" xfId="0" applyNumberFormat="1" applyFont="1" applyFill="1" applyBorder="1"/>
    <xf numFmtId="3" fontId="1" fillId="4" borderId="0" xfId="3" applyNumberFormat="1"/>
    <xf numFmtId="164" fontId="1" fillId="4" borderId="0" xfId="3" applyNumberFormat="1" applyAlignment="1">
      <alignment horizontal="left"/>
    </xf>
    <xf numFmtId="3" fontId="0" fillId="0" borderId="9" xfId="0" applyNumberFormat="1" applyFont="1" applyFill="1" applyBorder="1"/>
    <xf numFmtId="0" fontId="0" fillId="0" borderId="10" xfId="0" applyFont="1" applyBorder="1"/>
    <xf numFmtId="0" fontId="0" fillId="0" borderId="11" xfId="0" applyFont="1" applyBorder="1"/>
    <xf numFmtId="3" fontId="0" fillId="0" borderId="6" xfId="0" applyNumberFormat="1" applyFont="1" applyFill="1" applyBorder="1"/>
    <xf numFmtId="3" fontId="7" fillId="6" borderId="0" xfId="5" applyNumberFormat="1"/>
    <xf numFmtId="164" fontId="7" fillId="6" borderId="0" xfId="5" applyNumberFormat="1" applyAlignment="1">
      <alignment horizontal="center"/>
    </xf>
    <xf numFmtId="3" fontId="4" fillId="0" borderId="0" xfId="0" applyNumberFormat="1" applyFont="1" applyAlignment="1">
      <alignment horizontal="center"/>
    </xf>
    <xf numFmtId="3" fontId="1" fillId="7" borderId="0" xfId="6" applyNumberFormat="1"/>
    <xf numFmtId="164" fontId="1" fillId="7" borderId="0" xfId="6" applyNumberFormat="1" applyAlignment="1">
      <alignment horizontal="center"/>
    </xf>
    <xf numFmtId="4" fontId="0" fillId="0" borderId="0" xfId="0" applyNumberFormat="1" applyFont="1" applyAlignment="1">
      <alignment horizontal="center"/>
    </xf>
    <xf numFmtId="164" fontId="0" fillId="0" borderId="0" xfId="0" applyNumberFormat="1" applyFont="1"/>
    <xf numFmtId="164" fontId="2" fillId="2" borderId="10" xfId="1" applyNumberFormat="1" applyBorder="1"/>
    <xf numFmtId="9" fontId="0" fillId="0" borderId="0" xfId="0" applyNumberFormat="1" applyFont="1"/>
    <xf numFmtId="164" fontId="3" fillId="3" borderId="0" xfId="2" applyNumberFormat="1" applyAlignment="1">
      <alignment horizontal="center"/>
    </xf>
  </cellXfs>
  <cellStyles count="7">
    <cellStyle name="40% - Accent1" xfId="3" builtinId="31"/>
    <cellStyle name="40% - Accent2" xfId="6" builtinId="35"/>
    <cellStyle name="Bad" xfId="5" builtinId="27"/>
    <cellStyle name="Good" xfId="1" builtinId="26"/>
    <cellStyle name="Neutral" xfId="2" builtinId="28"/>
    <cellStyle name="Normal" xfId="0" builtinId="0"/>
    <cellStyle name="Percent" xfId="4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C72"/>
  <sheetViews>
    <sheetView topLeftCell="A16" workbookViewId="0"/>
  </sheetViews>
  <sheetFormatPr defaultRowHeight="15" x14ac:dyDescent="0.25"/>
  <sheetData>
    <row r="1" spans="1:29" s="2" customFormat="1" x14ac:dyDescent="0.25">
      <c r="A1" s="1" t="s">
        <v>0</v>
      </c>
      <c r="C1" t="s">
        <v>1</v>
      </c>
      <c r="D1" s="3"/>
      <c r="E1" s="3"/>
      <c r="N1" s="4" t="s">
        <v>2</v>
      </c>
      <c r="AC1" s="6"/>
    </row>
    <row r="2" spans="1:29" s="2" customFormat="1" x14ac:dyDescent="0.25">
      <c r="A2" s="1" t="s">
        <v>3</v>
      </c>
      <c r="C2" s="2" t="s">
        <v>4</v>
      </c>
      <c r="N2" s="4" t="s">
        <v>2</v>
      </c>
      <c r="AC2" s="6"/>
    </row>
    <row r="3" spans="1:29" s="2" customFormat="1" x14ac:dyDescent="0.25">
      <c r="A3" s="1" t="s">
        <v>5</v>
      </c>
      <c r="C3" s="2" t="s">
        <v>11</v>
      </c>
      <c r="N3" s="4" t="s">
        <v>2</v>
      </c>
      <c r="AC3" s="6"/>
    </row>
    <row r="4" spans="1:29" s="2" customForma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5" t="s">
        <v>2</v>
      </c>
      <c r="AC4" s="6"/>
    </row>
    <row r="5" spans="1:29" s="2" customFormat="1" x14ac:dyDescent="0.25">
      <c r="A5" s="9" t="s">
        <v>13</v>
      </c>
      <c r="C5" s="6" t="s">
        <v>14</v>
      </c>
      <c r="D5" s="6"/>
      <c r="E5" s="6"/>
      <c r="F5" s="6"/>
      <c r="G5" s="6"/>
      <c r="H5" s="6"/>
      <c r="I5" s="6"/>
      <c r="J5" s="6"/>
      <c r="K5" s="6"/>
      <c r="L5" s="6"/>
      <c r="M5" s="10"/>
      <c r="N5" s="5" t="s">
        <v>2</v>
      </c>
      <c r="AC5" s="6"/>
    </row>
    <row r="6" spans="1:29" s="2" customFormat="1" x14ac:dyDescent="0.25">
      <c r="C6" s="6"/>
      <c r="D6" s="6"/>
      <c r="E6" s="6"/>
      <c r="F6" s="6"/>
      <c r="G6" s="6"/>
      <c r="H6" s="6"/>
      <c r="I6" s="6"/>
      <c r="J6" s="6"/>
      <c r="K6" s="6"/>
      <c r="L6" s="6"/>
      <c r="M6" s="10"/>
      <c r="N6" s="5" t="s">
        <v>2</v>
      </c>
      <c r="AC6" s="6"/>
    </row>
    <row r="7" spans="1:29" s="2" customFormat="1" x14ac:dyDescent="0.25">
      <c r="A7" s="9" t="s">
        <v>6</v>
      </c>
      <c r="C7" s="25" t="s">
        <v>19</v>
      </c>
      <c r="D7" s="23"/>
      <c r="E7" s="23"/>
      <c r="F7" s="23"/>
      <c r="G7" s="23"/>
      <c r="H7" s="23"/>
      <c r="I7" s="24"/>
      <c r="J7" s="26">
        <v>1120</v>
      </c>
      <c r="K7" s="6"/>
      <c r="L7" s="6"/>
      <c r="M7" s="10"/>
      <c r="N7" s="5" t="s">
        <v>2</v>
      </c>
      <c r="AC7" s="6"/>
    </row>
    <row r="8" spans="1:29" s="2" customFormat="1" x14ac:dyDescent="0.25">
      <c r="A8" s="9"/>
      <c r="B8" s="10"/>
      <c r="C8" s="19" t="s">
        <v>20</v>
      </c>
      <c r="D8" s="20"/>
      <c r="E8" s="20"/>
      <c r="F8" s="20"/>
      <c r="G8" s="20"/>
      <c r="H8" s="20"/>
      <c r="I8" s="21"/>
      <c r="J8" s="22">
        <v>150</v>
      </c>
      <c r="K8" s="10"/>
      <c r="L8" s="10"/>
      <c r="M8" s="10"/>
      <c r="N8" s="5" t="s">
        <v>2</v>
      </c>
      <c r="AC8" s="6"/>
    </row>
    <row r="9" spans="1:29" s="2" customFormat="1" x14ac:dyDescent="0.25">
      <c r="A9" s="10"/>
      <c r="B9" s="10"/>
      <c r="C9" s="14" t="s">
        <v>21</v>
      </c>
      <c r="D9" s="15"/>
      <c r="E9" s="15"/>
      <c r="F9" s="15"/>
      <c r="G9" s="15"/>
      <c r="H9" s="15"/>
      <c r="I9" s="16"/>
      <c r="J9" s="17">
        <v>33.6</v>
      </c>
      <c r="K9" s="10"/>
      <c r="L9" s="10"/>
      <c r="M9" s="10"/>
      <c r="N9" s="5" t="s">
        <v>2</v>
      </c>
      <c r="AC9" s="6"/>
    </row>
    <row r="10" spans="1:29" s="2" customFormat="1" x14ac:dyDescent="0.25">
      <c r="A10" s="10"/>
      <c r="B10" s="10"/>
      <c r="C10" s="19" t="s">
        <v>22</v>
      </c>
      <c r="D10" s="20"/>
      <c r="E10" s="20"/>
      <c r="F10" s="20"/>
      <c r="G10" s="20"/>
      <c r="H10" s="20"/>
      <c r="I10" s="21"/>
      <c r="J10" s="22">
        <v>15</v>
      </c>
      <c r="K10" s="10"/>
      <c r="L10" s="10"/>
      <c r="M10" s="10"/>
      <c r="N10" s="5" t="s">
        <v>2</v>
      </c>
      <c r="AC10" s="6"/>
    </row>
    <row r="11" spans="1:29" s="2" customFormat="1" x14ac:dyDescent="0.25">
      <c r="A11" s="10"/>
      <c r="B11" s="10"/>
      <c r="C11" s="19" t="s">
        <v>23</v>
      </c>
      <c r="D11" s="20"/>
      <c r="E11" s="20"/>
      <c r="F11" s="20"/>
      <c r="G11" s="20"/>
      <c r="H11" s="20"/>
      <c r="I11" s="21"/>
      <c r="J11" s="32">
        <v>0.11</v>
      </c>
      <c r="K11" s="10"/>
      <c r="L11" s="10"/>
      <c r="M11" s="10"/>
      <c r="N11" s="5" t="s">
        <v>2</v>
      </c>
      <c r="AC11" s="6"/>
    </row>
    <row r="12" spans="1:29" s="2" customFormat="1" x14ac:dyDescent="0.25">
      <c r="A12" s="9"/>
      <c r="B12" s="10"/>
      <c r="C12" s="6"/>
      <c r="D12" s="6"/>
      <c r="E12" s="6"/>
      <c r="F12" s="6"/>
      <c r="G12" s="6"/>
      <c r="H12" s="6"/>
      <c r="I12" s="6"/>
      <c r="J12" s="6"/>
      <c r="K12" s="10"/>
      <c r="L12" s="10"/>
      <c r="M12" s="10"/>
      <c r="N12" s="5" t="s">
        <v>2</v>
      </c>
      <c r="AC12" s="6"/>
    </row>
    <row r="13" spans="1:29" s="2" customFormat="1" x14ac:dyDescent="0.25">
      <c r="A13" s="10"/>
      <c r="B13" s="10"/>
      <c r="C13" s="25" t="s">
        <v>26</v>
      </c>
      <c r="D13" s="23"/>
      <c r="E13" s="23"/>
      <c r="F13" s="23"/>
      <c r="G13" s="23"/>
      <c r="H13" s="23"/>
      <c r="I13" s="24"/>
      <c r="J13" s="26">
        <v>140</v>
      </c>
      <c r="K13" s="10"/>
      <c r="L13" s="10"/>
      <c r="M13" s="10"/>
      <c r="N13" s="5" t="s">
        <v>2</v>
      </c>
      <c r="AC13" s="6"/>
    </row>
    <row r="14" spans="1:29" s="2" customFormat="1" x14ac:dyDescent="0.25">
      <c r="A14" s="10"/>
      <c r="B14" s="10"/>
      <c r="C14" s="14" t="s">
        <v>28</v>
      </c>
      <c r="D14" s="15"/>
      <c r="E14" s="15"/>
      <c r="F14" s="15"/>
      <c r="G14" s="15"/>
      <c r="H14" s="15"/>
      <c r="I14" s="16"/>
      <c r="J14" s="17">
        <v>58</v>
      </c>
      <c r="K14" s="10"/>
      <c r="L14" s="10"/>
      <c r="M14" s="10"/>
      <c r="N14" s="5" t="s">
        <v>2</v>
      </c>
      <c r="AC14" s="6"/>
    </row>
    <row r="15" spans="1:29" s="2" customFormat="1" x14ac:dyDescent="0.25">
      <c r="C15" s="19" t="s">
        <v>29</v>
      </c>
      <c r="D15" s="20"/>
      <c r="E15" s="20"/>
      <c r="F15" s="20"/>
      <c r="G15" s="20"/>
      <c r="H15" s="20"/>
      <c r="I15" s="21"/>
      <c r="J15" s="22">
        <v>1690</v>
      </c>
      <c r="K15" s="6"/>
      <c r="L15" s="6"/>
      <c r="M15" s="10"/>
      <c r="N15" s="5" t="s">
        <v>2</v>
      </c>
      <c r="AC15" s="6"/>
    </row>
    <row r="16" spans="1:29" s="2" customFormat="1" x14ac:dyDescent="0.25">
      <c r="C16" s="19" t="s">
        <v>30</v>
      </c>
      <c r="D16" s="20"/>
      <c r="E16" s="20"/>
      <c r="F16" s="20"/>
      <c r="G16" s="20"/>
      <c r="H16" s="20"/>
      <c r="I16" s="21"/>
      <c r="J16" s="32">
        <v>0.22</v>
      </c>
      <c r="K16" s="6"/>
      <c r="L16" s="6"/>
      <c r="M16" s="10"/>
      <c r="N16" s="5" t="s">
        <v>2</v>
      </c>
      <c r="AC16" s="6"/>
    </row>
    <row r="17" spans="3:29" s="2" customFormat="1" x14ac:dyDescent="0.25">
      <c r="K17" s="6"/>
      <c r="L17" s="6"/>
      <c r="M17" s="10"/>
      <c r="N17" s="5" t="s">
        <v>2</v>
      </c>
      <c r="AC17" s="6"/>
    </row>
    <row r="18" spans="3:29" s="2" customFormat="1" x14ac:dyDescent="0.25">
      <c r="C18" s="35" t="s">
        <v>31</v>
      </c>
      <c r="D18" s="36"/>
      <c r="E18" s="36"/>
      <c r="F18" s="36"/>
      <c r="G18" s="36"/>
      <c r="H18" s="36"/>
      <c r="I18" s="37"/>
      <c r="J18" s="26">
        <v>550</v>
      </c>
      <c r="K18" s="6"/>
      <c r="L18" s="6"/>
      <c r="M18" s="10"/>
      <c r="N18" s="5" t="s">
        <v>2</v>
      </c>
      <c r="AC18" s="6"/>
    </row>
    <row r="19" spans="3:29" s="2" customFormat="1" x14ac:dyDescent="0.25">
      <c r="C19" s="38" t="s">
        <v>32</v>
      </c>
      <c r="D19" s="20"/>
      <c r="E19" s="20"/>
      <c r="F19" s="20"/>
      <c r="G19" s="20"/>
      <c r="H19" s="20"/>
      <c r="I19" s="21"/>
      <c r="J19" s="22">
        <v>250</v>
      </c>
      <c r="K19" s="6"/>
      <c r="L19" s="6"/>
      <c r="M19" s="10"/>
      <c r="N19" s="5" t="s">
        <v>2</v>
      </c>
      <c r="AC19" s="6"/>
    </row>
    <row r="20" spans="3:29" s="2" customFormat="1" x14ac:dyDescent="0.25">
      <c r="C20" s="6"/>
      <c r="D20" s="6"/>
      <c r="E20" s="6"/>
      <c r="F20" s="6"/>
      <c r="G20" s="6"/>
      <c r="H20" s="6"/>
      <c r="I20" s="6"/>
      <c r="J20" s="6"/>
      <c r="K20" s="6"/>
      <c r="L20" s="6"/>
      <c r="M20" s="10"/>
      <c r="N20" s="5" t="s">
        <v>2</v>
      </c>
      <c r="AC20" s="6"/>
    </row>
    <row r="21" spans="3:29" s="2" customFormat="1" x14ac:dyDescent="0.25">
      <c r="C21" s="25" t="s">
        <v>35</v>
      </c>
      <c r="D21" s="23"/>
      <c r="E21" s="23"/>
      <c r="F21" s="23"/>
      <c r="G21" s="23"/>
      <c r="H21" s="23"/>
      <c r="I21" s="24"/>
      <c r="J21" s="26">
        <v>200</v>
      </c>
      <c r="K21" s="6"/>
      <c r="L21" s="6"/>
      <c r="M21" s="10"/>
      <c r="N21" s="5" t="s">
        <v>2</v>
      </c>
      <c r="AC21" s="6"/>
    </row>
    <row r="22" spans="3:29" s="2" customFormat="1" x14ac:dyDescent="0.25">
      <c r="C22" s="14" t="s">
        <v>37</v>
      </c>
      <c r="D22" s="15"/>
      <c r="E22" s="15"/>
      <c r="F22" s="15"/>
      <c r="G22" s="15"/>
      <c r="H22" s="15"/>
      <c r="I22" s="16"/>
      <c r="J22" s="17">
        <v>108</v>
      </c>
      <c r="K22" s="6"/>
      <c r="L22" s="6"/>
      <c r="M22" s="10"/>
      <c r="N22" s="5" t="s">
        <v>2</v>
      </c>
      <c r="AC22" s="6"/>
    </row>
    <row r="23" spans="3:29" s="2" customFormat="1" x14ac:dyDescent="0.25">
      <c r="C23" s="19" t="s">
        <v>38</v>
      </c>
      <c r="D23" s="20"/>
      <c r="E23" s="20"/>
      <c r="F23" s="20"/>
      <c r="G23" s="20"/>
      <c r="H23" s="20"/>
      <c r="I23" s="21"/>
      <c r="J23" s="22">
        <v>16.2</v>
      </c>
      <c r="K23" s="6"/>
      <c r="L23" s="6"/>
      <c r="M23" s="10"/>
      <c r="N23" s="5" t="s">
        <v>2</v>
      </c>
      <c r="AC23" s="6"/>
    </row>
    <row r="24" spans="3:29" s="2" customFormat="1" x14ac:dyDescent="0.25">
      <c r="C24" s="6"/>
      <c r="D24" s="6"/>
      <c r="E24" s="6"/>
      <c r="F24" s="6"/>
      <c r="G24" s="6"/>
      <c r="H24" s="6"/>
      <c r="I24" s="6"/>
      <c r="J24" s="6"/>
      <c r="K24" s="6"/>
      <c r="L24" s="6"/>
      <c r="M24" s="10"/>
      <c r="N24" s="5" t="s">
        <v>2</v>
      </c>
      <c r="AC24" s="6"/>
    </row>
    <row r="25" spans="3:29" s="2" customFormat="1" x14ac:dyDescent="0.25">
      <c r="C25" s="6"/>
      <c r="D25" s="6"/>
      <c r="E25" s="6"/>
      <c r="F25" s="6"/>
      <c r="G25" s="6"/>
      <c r="H25" s="6"/>
      <c r="I25" s="6"/>
      <c r="J25" s="6"/>
      <c r="K25" s="6"/>
      <c r="L25" s="6"/>
      <c r="M25" s="10"/>
      <c r="N25" s="5" t="s">
        <v>2</v>
      </c>
      <c r="AC25" s="6"/>
    </row>
    <row r="26" spans="3:29" s="2" customFormat="1" x14ac:dyDescent="0.25">
      <c r="C26" s="6"/>
      <c r="D26" s="6"/>
      <c r="E26" s="6"/>
      <c r="F26" s="6"/>
      <c r="G26" s="6"/>
      <c r="H26" s="6"/>
      <c r="I26" s="6"/>
      <c r="J26" s="6"/>
      <c r="K26" s="6"/>
      <c r="L26" s="6"/>
      <c r="M26" s="10"/>
      <c r="N26" s="5" t="s">
        <v>2</v>
      </c>
      <c r="AC26" s="6"/>
    </row>
    <row r="27" spans="3:29" s="2" customFormat="1" x14ac:dyDescent="0.25">
      <c r="C27" s="6"/>
      <c r="D27" s="6"/>
      <c r="E27" s="6"/>
      <c r="F27" s="6"/>
      <c r="G27" s="6"/>
      <c r="H27" s="6"/>
      <c r="I27" s="6"/>
      <c r="J27" s="6"/>
      <c r="K27" s="6"/>
      <c r="L27" s="6"/>
      <c r="M27" s="10"/>
      <c r="N27" s="5" t="s">
        <v>2</v>
      </c>
      <c r="AC27" s="6"/>
    </row>
    <row r="28" spans="3:29" s="2" customFormat="1" x14ac:dyDescent="0.25">
      <c r="C28" s="6"/>
      <c r="D28" s="6"/>
      <c r="E28" s="6"/>
      <c r="F28" s="6"/>
      <c r="G28" s="6"/>
      <c r="H28" s="6"/>
      <c r="I28" s="6"/>
      <c r="J28" s="6"/>
      <c r="K28" s="6"/>
      <c r="L28" s="6"/>
      <c r="M28" s="10"/>
      <c r="N28" s="5" t="s">
        <v>2</v>
      </c>
      <c r="AC28" s="6"/>
    </row>
    <row r="29" spans="3:29" s="2" customFormat="1" x14ac:dyDescent="0.25">
      <c r="C29" s="6"/>
      <c r="D29" s="6"/>
      <c r="E29" s="6"/>
      <c r="F29" s="6"/>
      <c r="G29" s="6"/>
      <c r="H29" s="6"/>
      <c r="I29" s="6"/>
      <c r="J29" s="6"/>
      <c r="K29" s="6"/>
      <c r="L29" s="6"/>
      <c r="M29" s="10"/>
      <c r="N29" s="5" t="s">
        <v>2</v>
      </c>
      <c r="AC29" s="6"/>
    </row>
    <row r="30" spans="3:29" s="2" customFormat="1" x14ac:dyDescent="0.25">
      <c r="C30" s="6"/>
      <c r="D30" s="6"/>
      <c r="E30" s="6"/>
      <c r="F30" s="6"/>
      <c r="G30" s="6"/>
      <c r="H30" s="6"/>
      <c r="I30" s="6"/>
      <c r="J30" s="6"/>
      <c r="K30" s="6"/>
      <c r="L30" s="6"/>
      <c r="M30" s="10"/>
      <c r="N30" s="5" t="s">
        <v>2</v>
      </c>
      <c r="AC30" s="6"/>
    </row>
    <row r="31" spans="3:29" s="2" customFormat="1" x14ac:dyDescent="0.25">
      <c r="C31" s="6"/>
      <c r="D31" s="6"/>
      <c r="E31" s="6"/>
      <c r="F31" s="6"/>
      <c r="G31" s="6"/>
      <c r="H31" s="6"/>
      <c r="I31" s="6"/>
      <c r="J31" s="6"/>
      <c r="K31" s="6"/>
      <c r="L31" s="6"/>
      <c r="M31" s="10"/>
      <c r="N31" s="5" t="s">
        <v>2</v>
      </c>
      <c r="AC31" s="6"/>
    </row>
    <row r="32" spans="3:29" s="2" customFormat="1" x14ac:dyDescent="0.25">
      <c r="C32" s="6"/>
      <c r="D32" s="6"/>
      <c r="E32" s="6"/>
      <c r="F32" s="6"/>
      <c r="G32" s="6"/>
      <c r="H32" s="6"/>
      <c r="I32" s="6"/>
      <c r="J32" s="6"/>
      <c r="K32" s="6"/>
      <c r="L32" s="6"/>
      <c r="M32" s="10"/>
      <c r="N32" s="5" t="s">
        <v>2</v>
      </c>
      <c r="AC32" s="6"/>
    </row>
    <row r="33" spans="1:29" s="2" customFormat="1" x14ac:dyDescent="0.25">
      <c r="C33" s="6"/>
      <c r="D33" s="6"/>
      <c r="E33" s="6"/>
      <c r="F33" s="6"/>
      <c r="G33" s="6"/>
      <c r="H33" s="6"/>
      <c r="I33" s="6"/>
      <c r="J33" s="6"/>
      <c r="K33" s="6"/>
      <c r="L33" s="6"/>
      <c r="M33" s="10"/>
      <c r="N33" s="5" t="s">
        <v>2</v>
      </c>
      <c r="AC33" s="6"/>
    </row>
    <row r="34" spans="1:29" s="2" customFormat="1" x14ac:dyDescent="0.25">
      <c r="C34" s="6"/>
      <c r="D34" s="6"/>
      <c r="E34" s="6"/>
      <c r="F34" s="6"/>
      <c r="G34" s="6"/>
      <c r="H34" s="6"/>
      <c r="I34" s="6"/>
      <c r="J34" s="6"/>
      <c r="K34" s="6"/>
      <c r="L34" s="6"/>
      <c r="M34" s="10"/>
      <c r="N34" s="5" t="s">
        <v>2</v>
      </c>
      <c r="AC34" s="6"/>
    </row>
    <row r="35" spans="1:29" s="2" customFormat="1" x14ac:dyDescent="0.25">
      <c r="C35" s="6"/>
      <c r="D35" s="6"/>
      <c r="E35" s="6"/>
      <c r="F35" s="6"/>
      <c r="G35" s="6"/>
      <c r="H35" s="6"/>
      <c r="I35" s="6"/>
      <c r="J35" s="6"/>
      <c r="K35" s="6"/>
      <c r="L35" s="6"/>
      <c r="M35" s="10"/>
      <c r="N35" s="5" t="s">
        <v>2</v>
      </c>
      <c r="AC35" s="6"/>
    </row>
    <row r="36" spans="1:29" s="2" customFormat="1" x14ac:dyDescent="0.25">
      <c r="C36" s="6"/>
      <c r="D36" s="6"/>
      <c r="E36" s="6"/>
      <c r="F36" s="6"/>
      <c r="G36" s="6"/>
      <c r="H36" s="6"/>
      <c r="I36" s="6"/>
      <c r="J36" s="6"/>
      <c r="K36" s="6"/>
      <c r="L36" s="6"/>
      <c r="M36" s="10"/>
      <c r="N36" s="5" t="s">
        <v>2</v>
      </c>
      <c r="AC36" s="6"/>
    </row>
    <row r="37" spans="1:29" s="2" customFormat="1" x14ac:dyDescent="0.25">
      <c r="C37" s="6"/>
      <c r="D37" s="6"/>
      <c r="E37" s="6"/>
      <c r="F37" s="6"/>
      <c r="G37" s="6"/>
      <c r="H37" s="6"/>
      <c r="I37" s="6"/>
      <c r="J37" s="6"/>
      <c r="K37" s="6"/>
      <c r="L37" s="6"/>
      <c r="M37" s="10"/>
      <c r="N37" s="5" t="s">
        <v>2</v>
      </c>
      <c r="AC37" s="6"/>
    </row>
    <row r="38" spans="1:29" s="2" customFormat="1" x14ac:dyDescent="0.25">
      <c r="C38" s="6"/>
      <c r="D38" s="6"/>
      <c r="E38" s="6"/>
      <c r="F38" s="6"/>
      <c r="G38" s="6"/>
      <c r="H38" s="6"/>
      <c r="I38" s="6"/>
      <c r="J38" s="6"/>
      <c r="K38" s="6"/>
      <c r="L38" s="6"/>
      <c r="M38" s="10"/>
      <c r="N38" s="5" t="s">
        <v>2</v>
      </c>
      <c r="AC38" s="6"/>
    </row>
    <row r="39" spans="1:29" s="2" customForma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5" t="s">
        <v>2</v>
      </c>
      <c r="AC39" s="6"/>
    </row>
    <row r="40" spans="1:29" s="2" customFormat="1" x14ac:dyDescent="0.25">
      <c r="N40" s="5" t="s">
        <v>2</v>
      </c>
      <c r="AC40" s="6"/>
    </row>
    <row r="41" spans="1:29" s="2" customFormat="1" x14ac:dyDescent="0.25">
      <c r="N41" s="5" t="s">
        <v>2</v>
      </c>
      <c r="AC41" s="6"/>
    </row>
    <row r="42" spans="1:29" s="2" customFormat="1" x14ac:dyDescent="0.25">
      <c r="N42" s="5" t="s">
        <v>2</v>
      </c>
      <c r="AC42" s="6"/>
    </row>
    <row r="43" spans="1:29" s="2" customFormat="1" x14ac:dyDescent="0.25">
      <c r="N43" s="5" t="s">
        <v>2</v>
      </c>
      <c r="AC43" s="6"/>
    </row>
    <row r="44" spans="1:29" s="2" customFormat="1" x14ac:dyDescent="0.25">
      <c r="N44" s="5" t="s">
        <v>2</v>
      </c>
      <c r="AC44" s="6"/>
    </row>
    <row r="45" spans="1:29" s="2" customFormat="1" x14ac:dyDescent="0.25">
      <c r="N45" s="5" t="s">
        <v>2</v>
      </c>
      <c r="AC45" s="6"/>
    </row>
    <row r="46" spans="1:29" s="2" customFormat="1" x14ac:dyDescent="0.25">
      <c r="N46" s="5" t="s">
        <v>2</v>
      </c>
      <c r="AC46" s="6"/>
    </row>
    <row r="47" spans="1:29" s="2" customFormat="1" x14ac:dyDescent="0.25">
      <c r="N47" s="5" t="s">
        <v>2</v>
      </c>
      <c r="AC47" s="6"/>
    </row>
    <row r="48" spans="1:29" s="2" customFormat="1" x14ac:dyDescent="0.25">
      <c r="N48" s="5" t="s">
        <v>2</v>
      </c>
      <c r="AC48" s="6"/>
    </row>
    <row r="49" spans="14:29" s="2" customFormat="1" x14ac:dyDescent="0.25">
      <c r="N49" s="5" t="s">
        <v>2</v>
      </c>
      <c r="AC49" s="6"/>
    </row>
    <row r="50" spans="14:29" s="2" customFormat="1" x14ac:dyDescent="0.25">
      <c r="N50" s="5" t="s">
        <v>2</v>
      </c>
      <c r="AC50" s="6"/>
    </row>
    <row r="51" spans="14:29" s="2" customFormat="1" x14ac:dyDescent="0.25">
      <c r="N51" s="5" t="s">
        <v>2</v>
      </c>
      <c r="AC51" s="6"/>
    </row>
    <row r="52" spans="14:29" s="2" customFormat="1" x14ac:dyDescent="0.25">
      <c r="N52" s="5" t="s">
        <v>2</v>
      </c>
      <c r="AC52" s="6"/>
    </row>
    <row r="53" spans="14:29" s="2" customFormat="1" x14ac:dyDescent="0.25">
      <c r="N53" s="5" t="s">
        <v>2</v>
      </c>
      <c r="AC53" s="6"/>
    </row>
    <row r="54" spans="14:29" s="2" customFormat="1" x14ac:dyDescent="0.25">
      <c r="N54" s="5" t="s">
        <v>2</v>
      </c>
      <c r="AC54" s="6"/>
    </row>
    <row r="55" spans="14:29" s="2" customFormat="1" x14ac:dyDescent="0.25">
      <c r="N55" s="5" t="s">
        <v>2</v>
      </c>
      <c r="AC55" s="6"/>
    </row>
    <row r="56" spans="14:29" s="2" customFormat="1" x14ac:dyDescent="0.25">
      <c r="N56" s="5" t="s">
        <v>2</v>
      </c>
      <c r="AC56" s="6"/>
    </row>
    <row r="57" spans="14:29" s="2" customFormat="1" x14ac:dyDescent="0.25">
      <c r="N57" s="5" t="s">
        <v>2</v>
      </c>
      <c r="AC57" s="6"/>
    </row>
    <row r="58" spans="14:29" s="2" customFormat="1" x14ac:dyDescent="0.25">
      <c r="N58" s="5" t="s">
        <v>2</v>
      </c>
      <c r="AC58" s="6"/>
    </row>
    <row r="59" spans="14:29" s="2" customFormat="1" x14ac:dyDescent="0.25">
      <c r="N59" s="5" t="s">
        <v>2</v>
      </c>
      <c r="AC59" s="6"/>
    </row>
    <row r="60" spans="14:29" x14ac:dyDescent="0.25"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4:29" x14ac:dyDescent="0.25"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4:29" x14ac:dyDescent="0.25"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4:29" x14ac:dyDescent="0.25"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4:29" x14ac:dyDescent="0.25"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5:28" x14ac:dyDescent="0.25"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5:28" x14ac:dyDescent="0.25"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5:28" x14ac:dyDescent="0.25"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5:28" x14ac:dyDescent="0.25"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5:28" x14ac:dyDescent="0.25"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5:28" x14ac:dyDescent="0.25"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5:28" x14ac:dyDescent="0.25"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5:28" x14ac:dyDescent="0.25"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</sheetData>
  <conditionalFormatting sqref="T2">
    <cfRule type="cellIs" dxfId="7" priority="1" operator="equal">
      <formula>"is met"</formula>
    </cfRule>
    <cfRule type="cellIs" dxfId="6" priority="2" operator="equal">
      <formula>"is not met"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9"/>
  <sheetViews>
    <sheetView tabSelected="1" workbookViewId="0"/>
  </sheetViews>
  <sheetFormatPr defaultRowHeight="15" x14ac:dyDescent="0.25"/>
  <sheetData>
    <row r="1" spans="1:29" s="2" customFormat="1" x14ac:dyDescent="0.25">
      <c r="A1" s="1" t="s">
        <v>0</v>
      </c>
      <c r="C1" t="s">
        <v>1</v>
      </c>
      <c r="D1" s="3"/>
      <c r="E1" s="3"/>
      <c r="N1" s="4" t="s">
        <v>2</v>
      </c>
      <c r="AB1" s="5" t="s">
        <v>2</v>
      </c>
      <c r="AC1" s="6"/>
    </row>
    <row r="2" spans="1:29" s="2" customFormat="1" x14ac:dyDescent="0.25">
      <c r="A2" s="1" t="s">
        <v>3</v>
      </c>
      <c r="C2" s="2" t="s">
        <v>4</v>
      </c>
      <c r="N2" s="4" t="s">
        <v>2</v>
      </c>
      <c r="O2" s="28" t="s">
        <v>10</v>
      </c>
      <c r="P2" s="7"/>
      <c r="Q2" s="7"/>
      <c r="R2" s="7"/>
      <c r="S2" s="7"/>
      <c r="T2" s="7"/>
      <c r="U2" s="7"/>
      <c r="V2" s="7"/>
      <c r="W2" s="7"/>
      <c r="X2" s="29"/>
      <c r="AB2" s="5" t="s">
        <v>2</v>
      </c>
      <c r="AC2" s="6"/>
    </row>
    <row r="3" spans="1:29" s="2" customFormat="1" x14ac:dyDescent="0.25">
      <c r="A3" s="1" t="s">
        <v>5</v>
      </c>
      <c r="C3" s="2" t="s">
        <v>11</v>
      </c>
      <c r="N3" s="4" t="s">
        <v>2</v>
      </c>
      <c r="AB3" s="5" t="s">
        <v>2</v>
      </c>
      <c r="AC3" s="6"/>
    </row>
    <row r="4" spans="1:29" s="2" customForma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5" t="s">
        <v>2</v>
      </c>
      <c r="O4" s="8" t="s">
        <v>12</v>
      </c>
      <c r="P4" s="30"/>
      <c r="Q4" s="30"/>
      <c r="AB4" s="5" t="s">
        <v>2</v>
      </c>
      <c r="AC4" s="6"/>
    </row>
    <row r="5" spans="1:29" s="2" customFormat="1" x14ac:dyDescent="0.25">
      <c r="A5" s="9" t="s">
        <v>13</v>
      </c>
      <c r="C5" s="6" t="s">
        <v>14</v>
      </c>
      <c r="D5" s="6"/>
      <c r="E5" s="6"/>
      <c r="F5" s="6"/>
      <c r="G5" s="6"/>
      <c r="H5" s="6"/>
      <c r="I5" s="6"/>
      <c r="J5" s="6"/>
      <c r="K5" s="6"/>
      <c r="L5" s="6"/>
      <c r="M5" s="10"/>
      <c r="N5" s="5" t="s">
        <v>2</v>
      </c>
      <c r="O5" s="6"/>
      <c r="P5" s="2" t="s">
        <v>15</v>
      </c>
      <c r="Y5" s="6"/>
      <c r="Z5" s="6"/>
      <c r="AA5" s="6"/>
      <c r="AB5" s="5" t="s">
        <v>2</v>
      </c>
      <c r="AC5" s="6"/>
    </row>
    <row r="6" spans="1:29" s="2" customFormat="1" x14ac:dyDescent="0.25">
      <c r="C6" s="6"/>
      <c r="D6" s="6"/>
      <c r="E6" s="6"/>
      <c r="F6" s="6"/>
      <c r="G6" s="6"/>
      <c r="H6" s="6"/>
      <c r="I6" s="6"/>
      <c r="J6" s="6"/>
      <c r="K6" s="6"/>
      <c r="L6" s="6"/>
      <c r="M6" s="10"/>
      <c r="N6" s="5" t="s">
        <v>2</v>
      </c>
      <c r="O6" s="6"/>
      <c r="P6" s="5" t="s">
        <v>7</v>
      </c>
      <c r="Q6" s="4">
        <v>1.1000000000000001</v>
      </c>
      <c r="R6" s="5" t="s">
        <v>17</v>
      </c>
      <c r="S6" s="2" t="s">
        <v>16</v>
      </c>
      <c r="T6" s="5" t="s">
        <v>17</v>
      </c>
      <c r="U6" s="2" t="s">
        <v>18</v>
      </c>
      <c r="W6" s="6"/>
      <c r="X6" s="6"/>
      <c r="Y6" s="6"/>
      <c r="AA6" s="6"/>
      <c r="AB6" s="5" t="s">
        <v>2</v>
      </c>
      <c r="AC6" s="6"/>
    </row>
    <row r="7" spans="1:29" s="2" customFormat="1" x14ac:dyDescent="0.25">
      <c r="A7" s="9" t="s">
        <v>6</v>
      </c>
      <c r="C7" s="25" t="s">
        <v>19</v>
      </c>
      <c r="D7" s="23"/>
      <c r="E7" s="23"/>
      <c r="F7" s="23"/>
      <c r="G7" s="23"/>
      <c r="H7" s="23"/>
      <c r="I7" s="24"/>
      <c r="J7" s="26">
        <v>1120</v>
      </c>
      <c r="K7" s="6"/>
      <c r="L7" s="6"/>
      <c r="M7" s="10"/>
      <c r="N7" s="5" t="s">
        <v>2</v>
      </c>
      <c r="O7" s="6"/>
      <c r="P7" s="5" t="s">
        <v>7</v>
      </c>
      <c r="Q7" s="4">
        <v>1.1000000000000001</v>
      </c>
      <c r="R7" s="5" t="s">
        <v>17</v>
      </c>
      <c r="S7" s="47">
        <f>J11</f>
        <v>0.11</v>
      </c>
      <c r="T7" s="5" t="s">
        <v>17</v>
      </c>
      <c r="U7" s="27" t="str">
        <f>"[ (" &amp; $J$7 &amp; " - " &amp; $J$9 &amp;")"</f>
        <v>[ (1120 - 33.6)</v>
      </c>
      <c r="V7" s="6"/>
      <c r="W7" s="5" t="s">
        <v>9</v>
      </c>
      <c r="X7" s="6" t="str">
        <f>"(" &amp; $J$8 &amp; " - " &amp; $J$10 &amp; ") ]"</f>
        <v>(150 - 15) ]</v>
      </c>
      <c r="AB7" s="5" t="s">
        <v>2</v>
      </c>
      <c r="AC7" s="6"/>
    </row>
    <row r="8" spans="1:29" s="2" customFormat="1" x14ac:dyDescent="0.25">
      <c r="A8" s="9"/>
      <c r="B8" s="10"/>
      <c r="C8" s="19" t="s">
        <v>20</v>
      </c>
      <c r="D8" s="20"/>
      <c r="E8" s="20"/>
      <c r="F8" s="20"/>
      <c r="G8" s="20"/>
      <c r="H8" s="20"/>
      <c r="I8" s="21"/>
      <c r="J8" s="22">
        <v>150</v>
      </c>
      <c r="K8" s="10"/>
      <c r="L8" s="10"/>
      <c r="M8" s="10"/>
      <c r="N8" s="5" t="s">
        <v>2</v>
      </c>
      <c r="O8" s="6"/>
      <c r="P8" s="5" t="s">
        <v>7</v>
      </c>
      <c r="Q8" s="48">
        <f>Q7*S7*(J7-J9-(J8-J10))</f>
        <v>115.11940000000003</v>
      </c>
      <c r="R8" s="6"/>
      <c r="S8" s="6"/>
      <c r="T8" s="6"/>
      <c r="U8" s="6"/>
      <c r="V8" s="6"/>
      <c r="X8" s="6"/>
      <c r="Y8" s="6"/>
      <c r="Z8" s="6"/>
      <c r="AA8" s="6"/>
      <c r="AB8" s="5" t="s">
        <v>2</v>
      </c>
      <c r="AC8" s="6"/>
    </row>
    <row r="9" spans="1:29" s="2" customFormat="1" x14ac:dyDescent="0.25">
      <c r="A9" s="10"/>
      <c r="B9" s="10"/>
      <c r="C9" s="14" t="s">
        <v>21</v>
      </c>
      <c r="D9" s="15"/>
      <c r="E9" s="15"/>
      <c r="F9" s="15"/>
      <c r="G9" s="15"/>
      <c r="H9" s="15"/>
      <c r="I9" s="16"/>
      <c r="J9" s="17">
        <v>33.6</v>
      </c>
      <c r="K9" s="10"/>
      <c r="L9" s="10"/>
      <c r="M9" s="10"/>
      <c r="N9" s="5" t="s">
        <v>2</v>
      </c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5" t="s">
        <v>2</v>
      </c>
      <c r="AC9" s="6"/>
    </row>
    <row r="10" spans="1:29" s="2" customFormat="1" x14ac:dyDescent="0.25">
      <c r="A10" s="10"/>
      <c r="B10" s="10"/>
      <c r="C10" s="19" t="s">
        <v>22</v>
      </c>
      <c r="D10" s="20"/>
      <c r="E10" s="20"/>
      <c r="F10" s="20"/>
      <c r="G10" s="20"/>
      <c r="H10" s="20"/>
      <c r="I10" s="21"/>
      <c r="J10" s="22">
        <v>15</v>
      </c>
      <c r="K10" s="10"/>
      <c r="L10" s="10"/>
      <c r="M10" s="10"/>
      <c r="N10" s="5" t="s">
        <v>2</v>
      </c>
      <c r="AA10" s="6"/>
      <c r="AB10" s="5" t="s">
        <v>2</v>
      </c>
      <c r="AC10" s="6"/>
    </row>
    <row r="11" spans="1:29" s="2" customFormat="1" x14ac:dyDescent="0.25">
      <c r="A11" s="10"/>
      <c r="B11" s="10"/>
      <c r="C11" s="19" t="s">
        <v>23</v>
      </c>
      <c r="D11" s="20"/>
      <c r="E11" s="20"/>
      <c r="F11" s="20"/>
      <c r="G11" s="20"/>
      <c r="H11" s="20"/>
      <c r="I11" s="21"/>
      <c r="J11" s="32">
        <v>0.11</v>
      </c>
      <c r="K11" s="10"/>
      <c r="L11" s="10"/>
      <c r="M11" s="10"/>
      <c r="N11" s="5" t="s">
        <v>2</v>
      </c>
      <c r="O11" s="33" t="s">
        <v>24</v>
      </c>
      <c r="P11" s="33"/>
      <c r="Q11" s="33"/>
      <c r="R11" s="6"/>
      <c r="S11" s="6"/>
      <c r="T11" s="6"/>
      <c r="U11" s="6"/>
      <c r="V11" s="6"/>
      <c r="W11" s="6"/>
      <c r="X11" s="6"/>
      <c r="Y11" s="6"/>
      <c r="Z11" s="6"/>
      <c r="AA11" s="6"/>
      <c r="AB11" s="5" t="s">
        <v>2</v>
      </c>
      <c r="AC11" s="6"/>
    </row>
    <row r="12" spans="1:29" s="2" customFormat="1" x14ac:dyDescent="0.25">
      <c r="A12" s="9"/>
      <c r="B12" s="10"/>
      <c r="C12" s="6"/>
      <c r="D12" s="6"/>
      <c r="E12" s="6"/>
      <c r="F12" s="6"/>
      <c r="G12" s="6"/>
      <c r="H12" s="6"/>
      <c r="I12" s="6"/>
      <c r="J12" s="6"/>
      <c r="K12" s="10"/>
      <c r="L12" s="10"/>
      <c r="M12" s="10"/>
      <c r="N12" s="5" t="s">
        <v>2</v>
      </c>
      <c r="O12" s="6"/>
      <c r="P12" s="6" t="s">
        <v>25</v>
      </c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5" t="s">
        <v>2</v>
      </c>
      <c r="AC12" s="6"/>
    </row>
    <row r="13" spans="1:29" s="2" customFormat="1" x14ac:dyDescent="0.25">
      <c r="A13" s="10"/>
      <c r="B13" s="10"/>
      <c r="C13" s="25" t="s">
        <v>26</v>
      </c>
      <c r="D13" s="23"/>
      <c r="E13" s="23"/>
      <c r="F13" s="23"/>
      <c r="G13" s="23"/>
      <c r="H13" s="23"/>
      <c r="I13" s="24"/>
      <c r="J13" s="26">
        <v>140</v>
      </c>
      <c r="K13" s="10"/>
      <c r="L13" s="10"/>
      <c r="M13" s="10"/>
      <c r="N13" s="5" t="s">
        <v>2</v>
      </c>
      <c r="O13" s="6"/>
      <c r="P13" s="5" t="s">
        <v>7</v>
      </c>
      <c r="Q13" s="2" t="s">
        <v>16</v>
      </c>
      <c r="R13" s="5" t="s">
        <v>17</v>
      </c>
      <c r="S13" s="6" t="s">
        <v>27</v>
      </c>
      <c r="T13" s="6"/>
      <c r="U13" s="6"/>
      <c r="V13" s="6"/>
      <c r="W13" s="6"/>
      <c r="X13" s="6"/>
      <c r="Y13" s="6"/>
      <c r="Z13" s="6"/>
      <c r="AA13" s="6"/>
      <c r="AB13" s="5" t="s">
        <v>2</v>
      </c>
      <c r="AC13" s="6"/>
    </row>
    <row r="14" spans="1:29" s="2" customFormat="1" x14ac:dyDescent="0.25">
      <c r="A14" s="10"/>
      <c r="B14" s="10"/>
      <c r="C14" s="14" t="s">
        <v>28</v>
      </c>
      <c r="D14" s="15"/>
      <c r="E14" s="15"/>
      <c r="F14" s="15"/>
      <c r="G14" s="15"/>
      <c r="H14" s="15"/>
      <c r="I14" s="16"/>
      <c r="J14" s="17">
        <v>58</v>
      </c>
      <c r="K14" s="10"/>
      <c r="L14" s="10"/>
      <c r="M14" s="10"/>
      <c r="N14" s="5" t="s">
        <v>2</v>
      </c>
      <c r="O14" s="6"/>
      <c r="P14" s="5" t="s">
        <v>7</v>
      </c>
      <c r="Q14" s="31">
        <f>J16</f>
        <v>0.22</v>
      </c>
      <c r="R14" s="5" t="s">
        <v>17</v>
      </c>
      <c r="S14" s="6" t="str">
        <f>"MAX [ ( " &amp; J13 &amp; " - " &amp; J14 &amp; ") , 30% x" &amp; J15 &amp; ") ]"</f>
        <v>MAX [ ( 140 - 58) , 30% x1690) ]</v>
      </c>
      <c r="T14" s="6"/>
      <c r="U14" s="6"/>
      <c r="V14" s="6"/>
      <c r="W14" s="6"/>
      <c r="X14" s="6"/>
      <c r="Y14" s="6"/>
      <c r="Z14" s="6"/>
      <c r="AA14" s="6"/>
      <c r="AB14" s="5" t="s">
        <v>2</v>
      </c>
      <c r="AC14" s="6"/>
    </row>
    <row r="15" spans="1:29" s="2" customFormat="1" x14ac:dyDescent="0.25">
      <c r="C15" s="19" t="s">
        <v>29</v>
      </c>
      <c r="D15" s="20"/>
      <c r="E15" s="20"/>
      <c r="F15" s="20"/>
      <c r="G15" s="20"/>
      <c r="H15" s="20"/>
      <c r="I15" s="21"/>
      <c r="J15" s="22">
        <v>1690</v>
      </c>
      <c r="K15" s="6"/>
      <c r="L15" s="6"/>
      <c r="M15" s="10"/>
      <c r="N15" s="5" t="s">
        <v>2</v>
      </c>
      <c r="O15" s="6"/>
      <c r="P15" s="5" t="s">
        <v>7</v>
      </c>
      <c r="Q15" s="31">
        <f>J16</f>
        <v>0.22</v>
      </c>
      <c r="R15" s="5" t="s">
        <v>17</v>
      </c>
      <c r="S15" s="6" t="str">
        <f>"MAX [ " &amp; J13-J14 &amp; " , " &amp; 0.3*J15 &amp; " ]"</f>
        <v>MAX [ 82 , 507 ]</v>
      </c>
      <c r="T15" s="6"/>
      <c r="U15" s="6"/>
      <c r="V15" s="6"/>
      <c r="W15" s="6"/>
      <c r="X15" s="6"/>
      <c r="Y15" s="6"/>
      <c r="Z15" s="6"/>
      <c r="AA15" s="6"/>
      <c r="AB15" s="5" t="s">
        <v>2</v>
      </c>
      <c r="AC15" s="6"/>
    </row>
    <row r="16" spans="1:29" s="2" customFormat="1" x14ac:dyDescent="0.25">
      <c r="C16" s="19" t="s">
        <v>30</v>
      </c>
      <c r="D16" s="20"/>
      <c r="E16" s="20"/>
      <c r="F16" s="20"/>
      <c r="G16" s="20"/>
      <c r="H16" s="20"/>
      <c r="I16" s="21"/>
      <c r="J16" s="32">
        <v>0.22</v>
      </c>
      <c r="K16" s="6"/>
      <c r="L16" s="6"/>
      <c r="M16" s="10"/>
      <c r="N16" s="5" t="s">
        <v>2</v>
      </c>
      <c r="O16" s="6"/>
      <c r="P16" s="5" t="s">
        <v>7</v>
      </c>
      <c r="Q16" s="34">
        <f>Q15*MAX(J13-J14,0.3*J15)</f>
        <v>111.54</v>
      </c>
      <c r="R16" s="6"/>
      <c r="S16" s="6"/>
      <c r="T16" s="6"/>
      <c r="U16" s="6"/>
      <c r="V16" s="6"/>
      <c r="W16" s="6"/>
      <c r="X16" s="6"/>
      <c r="Y16" s="6"/>
      <c r="Z16" s="6"/>
      <c r="AA16" s="6"/>
      <c r="AB16" s="5" t="s">
        <v>2</v>
      </c>
      <c r="AC16" s="6"/>
    </row>
    <row r="17" spans="3:29" s="2" customFormat="1" x14ac:dyDescent="0.25">
      <c r="K17" s="6"/>
      <c r="L17" s="6"/>
      <c r="M17" s="10"/>
      <c r="N17" s="5" t="s">
        <v>2</v>
      </c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5" t="s">
        <v>2</v>
      </c>
      <c r="AC17" s="6"/>
    </row>
    <row r="18" spans="3:29" s="2" customFormat="1" x14ac:dyDescent="0.25">
      <c r="C18" s="35" t="s">
        <v>31</v>
      </c>
      <c r="D18" s="36"/>
      <c r="E18" s="36"/>
      <c r="F18" s="36"/>
      <c r="G18" s="36"/>
      <c r="H18" s="36"/>
      <c r="I18" s="37"/>
      <c r="J18" s="26">
        <v>550</v>
      </c>
      <c r="K18" s="6"/>
      <c r="L18" s="6"/>
      <c r="M18" s="10"/>
      <c r="N18" s="5" t="s">
        <v>2</v>
      </c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5" t="s">
        <v>2</v>
      </c>
      <c r="AC18" s="6"/>
    </row>
    <row r="19" spans="3:29" s="2" customFormat="1" x14ac:dyDescent="0.25">
      <c r="C19" s="38" t="s">
        <v>32</v>
      </c>
      <c r="D19" s="20"/>
      <c r="E19" s="20"/>
      <c r="F19" s="20"/>
      <c r="G19" s="20"/>
      <c r="H19" s="20"/>
      <c r="I19" s="21"/>
      <c r="J19" s="22">
        <v>250</v>
      </c>
      <c r="K19" s="6"/>
      <c r="L19" s="6"/>
      <c r="M19" s="10"/>
      <c r="N19" s="5" t="s">
        <v>2</v>
      </c>
      <c r="O19" s="39" t="s">
        <v>33</v>
      </c>
      <c r="P19" s="39"/>
      <c r="Q19" s="39"/>
      <c r="R19" s="5" t="s">
        <v>7</v>
      </c>
      <c r="S19" s="40">
        <f>J18</f>
        <v>550</v>
      </c>
      <c r="T19" s="41" t="s">
        <v>8</v>
      </c>
      <c r="U19" s="18" t="s">
        <v>34</v>
      </c>
      <c r="V19" s="6"/>
      <c r="W19" s="6"/>
      <c r="X19" s="6"/>
      <c r="Y19" s="6"/>
      <c r="Z19" s="6"/>
      <c r="AA19" s="6"/>
      <c r="AB19" s="5" t="s">
        <v>2</v>
      </c>
      <c r="AC19" s="6"/>
    </row>
    <row r="20" spans="3:29" s="2" customFormat="1" x14ac:dyDescent="0.25">
      <c r="C20" s="6"/>
      <c r="D20" s="6"/>
      <c r="E20" s="6"/>
      <c r="F20" s="6"/>
      <c r="G20" s="6"/>
      <c r="H20" s="6"/>
      <c r="I20" s="6"/>
      <c r="J20" s="6"/>
      <c r="K20" s="6"/>
      <c r="L20" s="6"/>
      <c r="M20" s="10"/>
      <c r="N20" s="5" t="s">
        <v>2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5" t="s">
        <v>2</v>
      </c>
      <c r="AC20" s="6"/>
    </row>
    <row r="21" spans="3:29" s="2" customFormat="1" x14ac:dyDescent="0.25">
      <c r="C21" s="25" t="s">
        <v>35</v>
      </c>
      <c r="D21" s="23"/>
      <c r="E21" s="23"/>
      <c r="F21" s="23"/>
      <c r="G21" s="23"/>
      <c r="H21" s="23"/>
      <c r="I21" s="24"/>
      <c r="J21" s="26">
        <v>200</v>
      </c>
      <c r="K21" s="6"/>
      <c r="L21" s="6"/>
      <c r="M21" s="10"/>
      <c r="N21" s="5" t="s">
        <v>2</v>
      </c>
      <c r="O21" s="42" t="s">
        <v>36</v>
      </c>
      <c r="P21" s="42"/>
      <c r="Q21" s="42"/>
      <c r="R21" s="5" t="s">
        <v>7</v>
      </c>
      <c r="S21" s="43">
        <f>J19</f>
        <v>250</v>
      </c>
      <c r="T21" s="41" t="s">
        <v>8</v>
      </c>
      <c r="U21" s="18" t="s">
        <v>34</v>
      </c>
      <c r="V21" s="6"/>
      <c r="W21" s="6"/>
      <c r="X21" s="6"/>
      <c r="Y21" s="6"/>
      <c r="Z21" s="6"/>
      <c r="AA21" s="6"/>
      <c r="AB21" s="5" t="s">
        <v>2</v>
      </c>
      <c r="AC21" s="6"/>
    </row>
    <row r="22" spans="3:29" s="2" customFormat="1" x14ac:dyDescent="0.25">
      <c r="C22" s="14" t="s">
        <v>37</v>
      </c>
      <c r="D22" s="15"/>
      <c r="E22" s="15"/>
      <c r="F22" s="15"/>
      <c r="G22" s="15"/>
      <c r="H22" s="15"/>
      <c r="I22" s="16"/>
      <c r="J22" s="17">
        <v>108</v>
      </c>
      <c r="K22" s="6"/>
      <c r="L22" s="6"/>
      <c r="M22" s="10"/>
      <c r="N22" s="5" t="s">
        <v>2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5" t="s">
        <v>2</v>
      </c>
      <c r="AC22" s="6"/>
    </row>
    <row r="23" spans="3:29" s="2" customFormat="1" x14ac:dyDescent="0.25">
      <c r="C23" s="19" t="s">
        <v>38</v>
      </c>
      <c r="D23" s="20"/>
      <c r="E23" s="20"/>
      <c r="F23" s="20"/>
      <c r="G23" s="20"/>
      <c r="H23" s="20"/>
      <c r="I23" s="21"/>
      <c r="J23" s="22">
        <v>16.2</v>
      </c>
      <c r="K23" s="6"/>
      <c r="L23" s="6"/>
      <c r="M23" s="10"/>
      <c r="N23" s="5" t="s">
        <v>2</v>
      </c>
      <c r="O23" s="42" t="s">
        <v>39</v>
      </c>
      <c r="P23" s="42"/>
      <c r="Q23" s="42"/>
      <c r="R23" s="6"/>
      <c r="S23" s="6"/>
      <c r="T23" s="6"/>
      <c r="U23" s="6"/>
      <c r="V23" s="6"/>
      <c r="W23" s="6"/>
      <c r="X23" s="6"/>
      <c r="Y23" s="6"/>
      <c r="Z23" s="6"/>
      <c r="AA23" s="6"/>
      <c r="AB23" s="5" t="s">
        <v>2</v>
      </c>
      <c r="AC23" s="6"/>
    </row>
    <row r="24" spans="3:29" s="2" customFormat="1" x14ac:dyDescent="0.25">
      <c r="C24" s="6"/>
      <c r="D24" s="6"/>
      <c r="E24" s="6"/>
      <c r="F24" s="6"/>
      <c r="G24" s="6"/>
      <c r="H24" s="6"/>
      <c r="I24" s="6"/>
      <c r="J24" s="6"/>
      <c r="K24" s="6"/>
      <c r="L24" s="6"/>
      <c r="M24" s="10"/>
      <c r="N24" s="5" t="s">
        <v>2</v>
      </c>
      <c r="O24" s="6"/>
      <c r="P24" s="6" t="s">
        <v>40</v>
      </c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5" t="s">
        <v>2</v>
      </c>
      <c r="AC24" s="6"/>
    </row>
    <row r="25" spans="3:29" s="2" customFormat="1" x14ac:dyDescent="0.25">
      <c r="C25" s="6"/>
      <c r="D25" s="6"/>
      <c r="E25" s="6"/>
      <c r="F25" s="6"/>
      <c r="G25" s="6"/>
      <c r="H25" s="6"/>
      <c r="I25" s="6"/>
      <c r="J25" s="6"/>
      <c r="K25" s="6"/>
      <c r="L25" s="6"/>
      <c r="M25" s="10"/>
      <c r="N25" s="5" t="s">
        <v>2</v>
      </c>
      <c r="O25" s="6"/>
      <c r="P25" s="5" t="s">
        <v>7</v>
      </c>
      <c r="Q25" s="44">
        <v>1.25</v>
      </c>
      <c r="R25" s="5" t="s">
        <v>17</v>
      </c>
      <c r="S25" s="6" t="s">
        <v>41</v>
      </c>
      <c r="T25" s="6"/>
      <c r="U25" s="6"/>
      <c r="V25" s="6"/>
      <c r="W25" s="6"/>
      <c r="X25" s="6"/>
      <c r="Y25" s="6"/>
      <c r="Z25" s="6"/>
      <c r="AA25" s="6"/>
      <c r="AB25" s="5" t="s">
        <v>2</v>
      </c>
      <c r="AC25" s="6"/>
    </row>
    <row r="26" spans="3:29" s="2" customFormat="1" x14ac:dyDescent="0.25">
      <c r="C26" s="6"/>
      <c r="D26" s="6"/>
      <c r="E26" s="6"/>
      <c r="F26" s="6"/>
      <c r="G26" s="6"/>
      <c r="H26" s="6"/>
      <c r="I26" s="6"/>
      <c r="J26" s="6"/>
      <c r="K26" s="6"/>
      <c r="L26" s="6"/>
      <c r="M26" s="10"/>
      <c r="N26" s="5" t="s">
        <v>2</v>
      </c>
      <c r="O26" s="6"/>
      <c r="P26" s="5" t="s">
        <v>7</v>
      </c>
      <c r="Q26" s="44">
        <v>1.25</v>
      </c>
      <c r="R26" s="5" t="s">
        <v>17</v>
      </c>
      <c r="S26" s="5">
        <f>J21-J22-J23</f>
        <v>75.8</v>
      </c>
      <c r="T26" s="6"/>
      <c r="U26" s="6"/>
      <c r="V26" s="6"/>
      <c r="W26" s="6"/>
      <c r="X26" s="6"/>
      <c r="Y26" s="6"/>
      <c r="Z26" s="6"/>
      <c r="AA26" s="6"/>
      <c r="AB26" s="5" t="s">
        <v>2</v>
      </c>
      <c r="AC26" s="6"/>
    </row>
    <row r="27" spans="3:29" s="2" customFormat="1" x14ac:dyDescent="0.25">
      <c r="C27" s="6"/>
      <c r="D27" s="6"/>
      <c r="E27" s="6"/>
      <c r="F27" s="6"/>
      <c r="G27" s="6"/>
      <c r="H27" s="6"/>
      <c r="I27" s="6"/>
      <c r="J27" s="6"/>
      <c r="K27" s="6"/>
      <c r="L27" s="6"/>
      <c r="M27" s="10"/>
      <c r="N27" s="5" t="s">
        <v>2</v>
      </c>
      <c r="O27" s="6"/>
      <c r="P27" s="5" t="s">
        <v>7</v>
      </c>
      <c r="Q27" s="43">
        <f>Q26*S26</f>
        <v>94.75</v>
      </c>
      <c r="R27" s="6"/>
      <c r="S27" s="6"/>
      <c r="T27" s="6"/>
      <c r="U27" s="6"/>
      <c r="V27" s="6"/>
      <c r="W27" s="6"/>
      <c r="X27" s="6"/>
      <c r="Y27" s="6"/>
      <c r="Z27" s="6"/>
      <c r="AA27" s="6"/>
      <c r="AB27" s="5" t="s">
        <v>2</v>
      </c>
      <c r="AC27" s="6"/>
    </row>
    <row r="28" spans="3:29" s="2" customFormat="1" x14ac:dyDescent="0.25">
      <c r="C28" s="6"/>
      <c r="D28" s="6"/>
      <c r="E28" s="6"/>
      <c r="F28" s="6"/>
      <c r="G28" s="6"/>
      <c r="H28" s="6"/>
      <c r="I28" s="6"/>
      <c r="J28" s="6"/>
      <c r="K28" s="6"/>
      <c r="L28" s="6"/>
      <c r="M28" s="10"/>
      <c r="N28" s="5" t="s">
        <v>2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5" t="s">
        <v>2</v>
      </c>
      <c r="AC28" s="6"/>
    </row>
    <row r="29" spans="3:29" s="2" customFormat="1" x14ac:dyDescent="0.25">
      <c r="C29" s="6"/>
      <c r="D29" s="6"/>
      <c r="E29" s="6"/>
      <c r="F29" s="6"/>
      <c r="G29" s="6"/>
      <c r="H29" s="6"/>
      <c r="I29" s="6"/>
      <c r="J29" s="6"/>
      <c r="K29" s="6"/>
      <c r="L29" s="6"/>
      <c r="M29" s="10"/>
      <c r="N29" s="5" t="s">
        <v>2</v>
      </c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5" t="s">
        <v>2</v>
      </c>
      <c r="AC29" s="6"/>
    </row>
    <row r="30" spans="3:29" s="2" customFormat="1" x14ac:dyDescent="0.25">
      <c r="C30" s="6"/>
      <c r="D30" s="6"/>
      <c r="E30" s="6"/>
      <c r="F30" s="6"/>
      <c r="G30" s="6"/>
      <c r="H30" s="6"/>
      <c r="I30" s="6"/>
      <c r="J30" s="6"/>
      <c r="K30" s="6"/>
      <c r="L30" s="6"/>
      <c r="M30" s="10"/>
      <c r="N30" s="5" t="s">
        <v>2</v>
      </c>
      <c r="O30" s="11" t="s">
        <v>42</v>
      </c>
      <c r="P30" s="12"/>
      <c r="Q30" s="12"/>
      <c r="R30" s="12"/>
      <c r="S30" s="12"/>
      <c r="T30" s="12"/>
      <c r="U30" s="12"/>
      <c r="V30" s="12"/>
      <c r="W30" s="12"/>
      <c r="X30" s="13"/>
      <c r="Y30" s="6"/>
      <c r="Z30" s="6"/>
      <c r="AA30" s="6"/>
      <c r="AB30" s="5" t="s">
        <v>2</v>
      </c>
      <c r="AC30" s="6"/>
    </row>
    <row r="31" spans="3:29" s="2" customFormat="1" x14ac:dyDescent="0.25">
      <c r="C31" s="6"/>
      <c r="D31" s="6"/>
      <c r="E31" s="6"/>
      <c r="F31" s="6"/>
      <c r="G31" s="6"/>
      <c r="H31" s="6"/>
      <c r="I31" s="6"/>
      <c r="J31" s="6"/>
      <c r="K31" s="6"/>
      <c r="L31" s="6"/>
      <c r="M31" s="10"/>
      <c r="N31" s="5" t="s">
        <v>2</v>
      </c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5" t="s">
        <v>2</v>
      </c>
      <c r="AC31" s="6"/>
    </row>
    <row r="32" spans="3:29" s="2" customFormat="1" x14ac:dyDescent="0.25">
      <c r="C32" s="6"/>
      <c r="D32" s="6"/>
      <c r="E32" s="6"/>
      <c r="F32" s="6"/>
      <c r="G32" s="6"/>
      <c r="H32" s="6"/>
      <c r="I32" s="6"/>
      <c r="J32" s="6"/>
      <c r="K32" s="6"/>
      <c r="L32" s="6"/>
      <c r="M32" s="10"/>
      <c r="N32" s="5" t="s">
        <v>2</v>
      </c>
      <c r="O32" s="6" t="s">
        <v>12</v>
      </c>
      <c r="P32" s="6"/>
      <c r="Q32" s="6"/>
      <c r="R32" s="45">
        <f>Q8</f>
        <v>115.11940000000003</v>
      </c>
      <c r="S32" s="6"/>
      <c r="T32" s="6"/>
      <c r="U32" s="6"/>
      <c r="V32" s="6"/>
      <c r="W32" s="6"/>
      <c r="X32" s="6"/>
      <c r="Y32" s="6"/>
      <c r="Z32" s="6"/>
      <c r="AA32" s="6"/>
      <c r="AB32" s="5" t="s">
        <v>2</v>
      </c>
      <c r="AC32" s="6"/>
    </row>
    <row r="33" spans="1:29" s="2" customFormat="1" x14ac:dyDescent="0.25">
      <c r="C33" s="6"/>
      <c r="D33" s="6"/>
      <c r="E33" s="6"/>
      <c r="F33" s="6"/>
      <c r="G33" s="6"/>
      <c r="H33" s="6"/>
      <c r="I33" s="6"/>
      <c r="J33" s="6"/>
      <c r="K33" s="6"/>
      <c r="L33" s="6"/>
      <c r="M33" s="10"/>
      <c r="N33" s="5" t="s">
        <v>2</v>
      </c>
      <c r="O33" s="6" t="s">
        <v>24</v>
      </c>
      <c r="P33" s="6"/>
      <c r="Q33" s="6"/>
      <c r="R33" s="45">
        <f>Q16</f>
        <v>111.54</v>
      </c>
      <c r="S33" s="6"/>
      <c r="T33" s="6"/>
      <c r="U33" s="6"/>
      <c r="V33" s="6"/>
      <c r="W33" s="6"/>
      <c r="X33" s="6"/>
      <c r="Y33" s="6"/>
      <c r="Z33" s="6"/>
      <c r="AA33" s="6"/>
      <c r="AB33" s="5" t="s">
        <v>2</v>
      </c>
      <c r="AC33" s="6"/>
    </row>
    <row r="34" spans="1:29" s="2" customFormat="1" x14ac:dyDescent="0.25">
      <c r="C34" s="6"/>
      <c r="D34" s="6"/>
      <c r="E34" s="6"/>
      <c r="F34" s="6"/>
      <c r="G34" s="6"/>
      <c r="H34" s="6"/>
      <c r="I34" s="6"/>
      <c r="J34" s="6"/>
      <c r="K34" s="6"/>
      <c r="L34" s="6"/>
      <c r="M34" s="10"/>
      <c r="N34" s="5" t="s">
        <v>2</v>
      </c>
      <c r="O34" s="6" t="s">
        <v>33</v>
      </c>
      <c r="P34" s="6"/>
      <c r="Q34" s="6"/>
      <c r="R34" s="45">
        <f>S19</f>
        <v>550</v>
      </c>
      <c r="S34" s="6"/>
      <c r="T34" s="6"/>
      <c r="U34" s="6"/>
      <c r="V34" s="6"/>
      <c r="W34" s="6"/>
      <c r="X34" s="6"/>
      <c r="Y34" s="6"/>
      <c r="Z34" s="6"/>
      <c r="AA34" s="6"/>
      <c r="AB34" s="5" t="s">
        <v>2</v>
      </c>
      <c r="AC34" s="6"/>
    </row>
    <row r="35" spans="1:29" s="2" customFormat="1" x14ac:dyDescent="0.25">
      <c r="C35" s="6"/>
      <c r="D35" s="6"/>
      <c r="E35" s="6"/>
      <c r="F35" s="6"/>
      <c r="G35" s="6"/>
      <c r="H35" s="6"/>
      <c r="I35" s="6"/>
      <c r="J35" s="6"/>
      <c r="K35" s="6"/>
      <c r="L35" s="6"/>
      <c r="M35" s="10"/>
      <c r="N35" s="5" t="s">
        <v>2</v>
      </c>
      <c r="O35" s="6" t="s">
        <v>36</v>
      </c>
      <c r="P35" s="6"/>
      <c r="Q35" s="6"/>
      <c r="R35" s="45">
        <f>S21</f>
        <v>250</v>
      </c>
      <c r="S35" s="6"/>
      <c r="T35" s="6"/>
      <c r="U35" s="6"/>
      <c r="V35" s="6"/>
      <c r="W35" s="6"/>
      <c r="X35" s="6"/>
      <c r="Y35" s="6"/>
      <c r="Z35" s="6"/>
      <c r="AA35" s="6"/>
      <c r="AB35" s="5" t="s">
        <v>2</v>
      </c>
      <c r="AC35" s="6"/>
    </row>
    <row r="36" spans="1:29" s="2" customFormat="1" x14ac:dyDescent="0.25">
      <c r="C36" s="6"/>
      <c r="D36" s="6"/>
      <c r="E36" s="6"/>
      <c r="F36" s="6"/>
      <c r="G36" s="6"/>
      <c r="H36" s="6"/>
      <c r="I36" s="6"/>
      <c r="J36" s="6"/>
      <c r="K36" s="6"/>
      <c r="L36" s="6"/>
      <c r="M36" s="10"/>
      <c r="N36" s="5" t="s">
        <v>2</v>
      </c>
      <c r="O36" s="6" t="s">
        <v>39</v>
      </c>
      <c r="P36" s="6"/>
      <c r="Q36" s="6"/>
      <c r="R36" s="45">
        <f>Q27</f>
        <v>94.75</v>
      </c>
      <c r="S36" s="6"/>
      <c r="T36" s="6"/>
      <c r="U36" s="6"/>
      <c r="V36" s="6"/>
      <c r="W36" s="6"/>
      <c r="X36" s="6"/>
      <c r="Y36" s="6"/>
      <c r="Z36" s="6"/>
      <c r="AA36" s="6"/>
      <c r="AB36" s="5" t="s">
        <v>2</v>
      </c>
      <c r="AC36" s="6"/>
    </row>
    <row r="37" spans="1:29" s="2" customFormat="1" x14ac:dyDescent="0.25">
      <c r="C37" s="6"/>
      <c r="D37" s="6"/>
      <c r="E37" s="6"/>
      <c r="F37" s="6"/>
      <c r="G37" s="6"/>
      <c r="H37" s="6"/>
      <c r="I37" s="6"/>
      <c r="J37" s="6"/>
      <c r="K37" s="6"/>
      <c r="L37" s="6"/>
      <c r="M37" s="10"/>
      <c r="N37" s="5" t="s">
        <v>2</v>
      </c>
      <c r="O37" s="6"/>
      <c r="P37" s="6"/>
      <c r="Q37" s="6"/>
      <c r="R37" s="46">
        <f>SUM(R32:R36)</f>
        <v>1121.4094</v>
      </c>
      <c r="S37" s="41" t="s">
        <v>8</v>
      </c>
      <c r="T37" s="18" t="s">
        <v>43</v>
      </c>
      <c r="U37" s="6"/>
      <c r="V37" s="6"/>
      <c r="W37" s="6"/>
      <c r="X37" s="6"/>
      <c r="Y37" s="6"/>
      <c r="Z37" s="6"/>
      <c r="AA37" s="6"/>
      <c r="AB37" s="5" t="s">
        <v>2</v>
      </c>
      <c r="AC37" s="6"/>
    </row>
    <row r="38" spans="1:29" s="2" customFormat="1" x14ac:dyDescent="0.25">
      <c r="C38" s="6"/>
      <c r="D38" s="6"/>
      <c r="E38" s="6"/>
      <c r="F38" s="6"/>
      <c r="G38" s="6"/>
      <c r="H38" s="6"/>
      <c r="I38" s="6"/>
      <c r="J38" s="6"/>
      <c r="K38" s="6"/>
      <c r="L38" s="6"/>
      <c r="M38" s="10"/>
      <c r="N38" s="5" t="s">
        <v>2</v>
      </c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5" t="s">
        <v>2</v>
      </c>
      <c r="AC38" s="6"/>
    </row>
    <row r="39" spans="1:29" s="2" customForma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5" t="s">
        <v>2</v>
      </c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5" t="s">
        <v>2</v>
      </c>
      <c r="AC39" s="6"/>
    </row>
    <row r="40" spans="1:29" s="2" customFormat="1" x14ac:dyDescent="0.25">
      <c r="N40" s="5" t="s">
        <v>2</v>
      </c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5" t="s">
        <v>2</v>
      </c>
      <c r="AC40" s="6"/>
    </row>
    <row r="41" spans="1:29" s="2" customFormat="1" x14ac:dyDescent="0.25">
      <c r="N41" s="5" t="s">
        <v>2</v>
      </c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5" t="s">
        <v>2</v>
      </c>
      <c r="AC41" s="6"/>
    </row>
    <row r="42" spans="1:29" s="2" customFormat="1" x14ac:dyDescent="0.25">
      <c r="N42" s="5" t="s">
        <v>2</v>
      </c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5" t="s">
        <v>2</v>
      </c>
      <c r="AC42" s="6"/>
    </row>
    <row r="43" spans="1:29" s="2" customFormat="1" x14ac:dyDescent="0.25">
      <c r="N43" s="5" t="s">
        <v>2</v>
      </c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5" t="s">
        <v>2</v>
      </c>
      <c r="AC43" s="6"/>
    </row>
    <row r="44" spans="1:29" s="2" customFormat="1" x14ac:dyDescent="0.25">
      <c r="N44" s="5" t="s">
        <v>2</v>
      </c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5" t="s">
        <v>2</v>
      </c>
      <c r="AC44" s="6"/>
    </row>
    <row r="45" spans="1:29" s="2" customFormat="1" x14ac:dyDescent="0.25">
      <c r="N45" s="5" t="s">
        <v>2</v>
      </c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5" t="s">
        <v>2</v>
      </c>
      <c r="AC45" s="6"/>
    </row>
    <row r="46" spans="1:29" s="2" customFormat="1" x14ac:dyDescent="0.25">
      <c r="N46" s="5" t="s">
        <v>2</v>
      </c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5" t="s">
        <v>2</v>
      </c>
      <c r="AC46" s="6"/>
    </row>
    <row r="47" spans="1:29" s="2" customFormat="1" x14ac:dyDescent="0.25">
      <c r="N47" s="5" t="s">
        <v>2</v>
      </c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5" t="s">
        <v>2</v>
      </c>
      <c r="AC47" s="6"/>
    </row>
    <row r="48" spans="1:29" s="2" customFormat="1" x14ac:dyDescent="0.25">
      <c r="N48" s="5" t="s">
        <v>2</v>
      </c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5" t="s">
        <v>2</v>
      </c>
      <c r="AC48" s="6"/>
    </row>
    <row r="49" spans="14:29" s="2" customFormat="1" x14ac:dyDescent="0.25">
      <c r="N49" s="5" t="s">
        <v>2</v>
      </c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5" t="s">
        <v>2</v>
      </c>
      <c r="AC49" s="6"/>
    </row>
    <row r="50" spans="14:29" s="2" customFormat="1" x14ac:dyDescent="0.25">
      <c r="N50" s="5" t="s">
        <v>2</v>
      </c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5" t="s">
        <v>2</v>
      </c>
      <c r="AC50" s="6"/>
    </row>
    <row r="51" spans="14:29" s="2" customFormat="1" x14ac:dyDescent="0.25">
      <c r="N51" s="5" t="s">
        <v>2</v>
      </c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5" t="s">
        <v>2</v>
      </c>
      <c r="AC51" s="6"/>
    </row>
    <row r="52" spans="14:29" s="2" customFormat="1" x14ac:dyDescent="0.25">
      <c r="N52" s="5" t="s">
        <v>2</v>
      </c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5" t="s">
        <v>2</v>
      </c>
      <c r="AC52" s="6"/>
    </row>
    <row r="53" spans="14:29" s="2" customFormat="1" x14ac:dyDescent="0.25">
      <c r="N53" s="5" t="s">
        <v>2</v>
      </c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5" t="s">
        <v>2</v>
      </c>
      <c r="AC53" s="6"/>
    </row>
    <row r="54" spans="14:29" s="2" customFormat="1" x14ac:dyDescent="0.25">
      <c r="N54" s="5" t="s">
        <v>2</v>
      </c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5" t="s">
        <v>2</v>
      </c>
      <c r="AC54" s="6"/>
    </row>
    <row r="55" spans="14:29" s="2" customFormat="1" x14ac:dyDescent="0.25">
      <c r="N55" s="5" t="s">
        <v>2</v>
      </c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5" t="s">
        <v>2</v>
      </c>
      <c r="AC55" s="6"/>
    </row>
    <row r="56" spans="14:29" s="2" customFormat="1" x14ac:dyDescent="0.25">
      <c r="N56" s="5" t="s">
        <v>2</v>
      </c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5" t="s">
        <v>2</v>
      </c>
      <c r="AC56" s="6"/>
    </row>
    <row r="57" spans="14:29" s="2" customFormat="1" x14ac:dyDescent="0.25">
      <c r="N57" s="5" t="s">
        <v>2</v>
      </c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5" t="s">
        <v>2</v>
      </c>
      <c r="AC57" s="6"/>
    </row>
    <row r="58" spans="14:29" s="2" customFormat="1" x14ac:dyDescent="0.25">
      <c r="N58" s="5" t="s">
        <v>2</v>
      </c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5" t="s">
        <v>2</v>
      </c>
      <c r="AC58" s="6"/>
    </row>
    <row r="59" spans="14:29" s="2" customFormat="1" x14ac:dyDescent="0.25">
      <c r="N59" s="5" t="s">
        <v>2</v>
      </c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5" t="s">
        <v>2</v>
      </c>
      <c r="AC59" s="6"/>
    </row>
  </sheetData>
  <conditionalFormatting sqref="T2">
    <cfRule type="cellIs" dxfId="5" priority="1" operator="equal">
      <formula>"is met"</formula>
    </cfRule>
    <cfRule type="cellIs" dxfId="4" priority="2" operator="equal">
      <formula>"is not met"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D67"/>
  <sheetViews>
    <sheetView workbookViewId="0"/>
  </sheetViews>
  <sheetFormatPr defaultRowHeight="15" x14ac:dyDescent="0.25"/>
  <sheetData>
    <row r="1" spans="1:14" s="2" customFormat="1" x14ac:dyDescent="0.25">
      <c r="A1" s="1" t="s">
        <v>0</v>
      </c>
      <c r="C1" t="s">
        <v>1</v>
      </c>
      <c r="D1" s="3"/>
      <c r="E1" s="3"/>
      <c r="N1" s="4" t="s">
        <v>2</v>
      </c>
    </row>
    <row r="2" spans="1:14" s="2" customFormat="1" x14ac:dyDescent="0.25">
      <c r="A2" s="1" t="s">
        <v>3</v>
      </c>
      <c r="C2" s="2" t="s">
        <v>4</v>
      </c>
      <c r="N2" s="4" t="s">
        <v>2</v>
      </c>
    </row>
    <row r="3" spans="1:14" s="2" customFormat="1" x14ac:dyDescent="0.25">
      <c r="A3" s="1" t="s">
        <v>5</v>
      </c>
      <c r="C3" s="2" t="s">
        <v>11</v>
      </c>
      <c r="N3" s="4" t="s">
        <v>2</v>
      </c>
    </row>
    <row r="4" spans="1:14" s="2" customForma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5" t="s">
        <v>2</v>
      </c>
    </row>
    <row r="5" spans="1:14" s="2" customFormat="1" x14ac:dyDescent="0.25">
      <c r="A5" s="9" t="s">
        <v>13</v>
      </c>
      <c r="C5" s="6" t="s">
        <v>14</v>
      </c>
      <c r="D5" s="6"/>
      <c r="E5" s="6"/>
      <c r="F5" s="6"/>
      <c r="G5" s="6"/>
      <c r="H5" s="6"/>
      <c r="I5" s="6"/>
      <c r="J5" s="6"/>
      <c r="K5" s="6"/>
      <c r="L5" s="6"/>
      <c r="M5" s="10"/>
      <c r="N5" s="5" t="s">
        <v>2</v>
      </c>
    </row>
    <row r="6" spans="1:14" s="2" customFormat="1" x14ac:dyDescent="0.25">
      <c r="C6" s="6"/>
      <c r="D6" s="6"/>
      <c r="E6" s="6"/>
      <c r="F6" s="6"/>
      <c r="G6" s="6"/>
      <c r="H6" s="6"/>
      <c r="I6" s="6"/>
      <c r="J6" s="6"/>
      <c r="K6" s="6"/>
      <c r="L6" s="6"/>
      <c r="M6" s="10"/>
      <c r="N6" s="5" t="s">
        <v>2</v>
      </c>
    </row>
    <row r="7" spans="1:14" s="2" customFormat="1" x14ac:dyDescent="0.25">
      <c r="A7" s="9" t="s">
        <v>6</v>
      </c>
      <c r="C7" s="25" t="s">
        <v>19</v>
      </c>
      <c r="D7" s="23"/>
      <c r="E7" s="23"/>
      <c r="F7" s="23"/>
      <c r="G7" s="23"/>
      <c r="H7" s="23"/>
      <c r="I7" s="24"/>
      <c r="J7" s="26">
        <v>970</v>
      </c>
      <c r="K7" s="6"/>
      <c r="L7" s="6"/>
      <c r="M7" s="10"/>
      <c r="N7" s="5" t="s">
        <v>2</v>
      </c>
    </row>
    <row r="8" spans="1:14" s="2" customFormat="1" x14ac:dyDescent="0.25">
      <c r="A8" s="9"/>
      <c r="B8" s="10"/>
      <c r="C8" s="19" t="s">
        <v>20</v>
      </c>
      <c r="D8" s="20"/>
      <c r="E8" s="20"/>
      <c r="F8" s="20"/>
      <c r="G8" s="20"/>
      <c r="H8" s="20"/>
      <c r="I8" s="21"/>
      <c r="J8" s="22">
        <v>180</v>
      </c>
      <c r="K8" s="10"/>
      <c r="L8" s="10"/>
      <c r="M8" s="10"/>
      <c r="N8" s="5" t="s">
        <v>2</v>
      </c>
    </row>
    <row r="9" spans="1:14" s="2" customFormat="1" x14ac:dyDescent="0.25">
      <c r="A9" s="10"/>
      <c r="B9" s="10"/>
      <c r="C9" s="14" t="s">
        <v>21</v>
      </c>
      <c r="D9" s="15"/>
      <c r="E9" s="15"/>
      <c r="F9" s="15"/>
      <c r="G9" s="15"/>
      <c r="H9" s="15"/>
      <c r="I9" s="16"/>
      <c r="J9" s="17">
        <v>203.7</v>
      </c>
      <c r="K9" s="10"/>
      <c r="L9" s="10"/>
      <c r="M9" s="10"/>
      <c r="N9" s="5" t="s">
        <v>2</v>
      </c>
    </row>
    <row r="10" spans="1:14" s="2" customFormat="1" x14ac:dyDescent="0.25">
      <c r="A10" s="10"/>
      <c r="B10" s="10"/>
      <c r="C10" s="19" t="s">
        <v>22</v>
      </c>
      <c r="D10" s="20"/>
      <c r="E10" s="20"/>
      <c r="F10" s="20"/>
      <c r="G10" s="20"/>
      <c r="H10" s="20"/>
      <c r="I10" s="21"/>
      <c r="J10" s="22">
        <v>23.4</v>
      </c>
      <c r="K10" s="10"/>
      <c r="L10" s="10"/>
      <c r="M10" s="10"/>
      <c r="N10" s="5" t="s">
        <v>2</v>
      </c>
    </row>
    <row r="11" spans="1:14" s="2" customFormat="1" x14ac:dyDescent="0.25">
      <c r="A11" s="10"/>
      <c r="B11" s="10"/>
      <c r="C11" s="19" t="s">
        <v>23</v>
      </c>
      <c r="D11" s="20"/>
      <c r="E11" s="20"/>
      <c r="F11" s="20"/>
      <c r="G11" s="20"/>
      <c r="H11" s="20"/>
      <c r="I11" s="21"/>
      <c r="J11" s="32">
        <v>0.11</v>
      </c>
      <c r="K11" s="10"/>
      <c r="L11" s="10"/>
      <c r="M11" s="10"/>
      <c r="N11" s="5" t="s">
        <v>2</v>
      </c>
    </row>
    <row r="12" spans="1:14" s="2" customFormat="1" x14ac:dyDescent="0.25">
      <c r="A12" s="9"/>
      <c r="B12" s="10"/>
      <c r="C12" s="6"/>
      <c r="D12" s="6"/>
      <c r="E12" s="6"/>
      <c r="F12" s="6"/>
      <c r="G12" s="6"/>
      <c r="H12" s="6"/>
      <c r="I12" s="6"/>
      <c r="J12" s="6"/>
      <c r="K12" s="10"/>
      <c r="L12" s="10"/>
      <c r="M12" s="10"/>
      <c r="N12" s="5" t="s">
        <v>2</v>
      </c>
    </row>
    <row r="13" spans="1:14" s="2" customFormat="1" x14ac:dyDescent="0.25">
      <c r="A13" s="10"/>
      <c r="B13" s="10"/>
      <c r="C13" s="25" t="s">
        <v>26</v>
      </c>
      <c r="D13" s="23"/>
      <c r="E13" s="23"/>
      <c r="F13" s="23"/>
      <c r="G13" s="23"/>
      <c r="H13" s="23"/>
      <c r="I13" s="24"/>
      <c r="J13" s="26">
        <v>180</v>
      </c>
      <c r="K13" s="10"/>
      <c r="L13" s="10"/>
      <c r="M13" s="10"/>
      <c r="N13" s="5" t="s">
        <v>2</v>
      </c>
    </row>
    <row r="14" spans="1:14" s="2" customFormat="1" x14ac:dyDescent="0.25">
      <c r="A14" s="10"/>
      <c r="B14" s="10"/>
      <c r="C14" s="14" t="s">
        <v>28</v>
      </c>
      <c r="D14" s="15"/>
      <c r="E14" s="15"/>
      <c r="F14" s="15"/>
      <c r="G14" s="15"/>
      <c r="H14" s="15"/>
      <c r="I14" s="16"/>
      <c r="J14" s="17">
        <v>58</v>
      </c>
      <c r="K14" s="10"/>
      <c r="L14" s="10"/>
      <c r="M14" s="10"/>
      <c r="N14" s="5" t="s">
        <v>2</v>
      </c>
    </row>
    <row r="15" spans="1:14" s="2" customFormat="1" x14ac:dyDescent="0.25">
      <c r="C15" s="19" t="s">
        <v>29</v>
      </c>
      <c r="D15" s="20"/>
      <c r="E15" s="20"/>
      <c r="F15" s="20"/>
      <c r="G15" s="20"/>
      <c r="H15" s="20"/>
      <c r="I15" s="21"/>
      <c r="J15" s="22">
        <v>1680</v>
      </c>
      <c r="K15" s="6"/>
      <c r="L15" s="6"/>
      <c r="M15" s="10"/>
      <c r="N15" s="5" t="s">
        <v>2</v>
      </c>
    </row>
    <row r="16" spans="1:14" s="2" customFormat="1" x14ac:dyDescent="0.25">
      <c r="C16" s="19" t="s">
        <v>30</v>
      </c>
      <c r="D16" s="20"/>
      <c r="E16" s="20"/>
      <c r="F16" s="20"/>
      <c r="G16" s="20"/>
      <c r="H16" s="20"/>
      <c r="I16" s="21"/>
      <c r="J16" s="32">
        <v>0.17</v>
      </c>
      <c r="K16" s="6"/>
      <c r="L16" s="6"/>
      <c r="M16" s="10"/>
      <c r="N16" s="5" t="s">
        <v>2</v>
      </c>
    </row>
    <row r="17" spans="3:14" s="2" customFormat="1" x14ac:dyDescent="0.25">
      <c r="K17" s="6"/>
      <c r="L17" s="6"/>
      <c r="M17" s="10"/>
      <c r="N17" s="5" t="s">
        <v>2</v>
      </c>
    </row>
    <row r="18" spans="3:14" s="2" customFormat="1" x14ac:dyDescent="0.25">
      <c r="C18" s="35" t="s">
        <v>31</v>
      </c>
      <c r="D18" s="36"/>
      <c r="E18" s="36"/>
      <c r="F18" s="36"/>
      <c r="G18" s="36"/>
      <c r="H18" s="36"/>
      <c r="I18" s="37"/>
      <c r="J18" s="26">
        <v>410</v>
      </c>
      <c r="K18" s="6"/>
      <c r="L18" s="6"/>
      <c r="M18" s="10"/>
      <c r="N18" s="5" t="s">
        <v>2</v>
      </c>
    </row>
    <row r="19" spans="3:14" s="2" customFormat="1" x14ac:dyDescent="0.25">
      <c r="C19" s="38" t="s">
        <v>32</v>
      </c>
      <c r="D19" s="20"/>
      <c r="E19" s="20"/>
      <c r="F19" s="20"/>
      <c r="G19" s="20"/>
      <c r="H19" s="20"/>
      <c r="I19" s="21"/>
      <c r="J19" s="22">
        <v>290</v>
      </c>
      <c r="K19" s="6"/>
      <c r="L19" s="6"/>
      <c r="M19" s="10"/>
      <c r="N19" s="5" t="s">
        <v>2</v>
      </c>
    </row>
    <row r="20" spans="3:14" s="2" customFormat="1" x14ac:dyDescent="0.25">
      <c r="C20" s="6"/>
      <c r="D20" s="6"/>
      <c r="E20" s="6"/>
      <c r="F20" s="6"/>
      <c r="G20" s="6"/>
      <c r="H20" s="6"/>
      <c r="I20" s="6"/>
      <c r="J20" s="6"/>
      <c r="K20" s="6"/>
      <c r="L20" s="6"/>
      <c r="M20" s="10"/>
      <c r="N20" s="5" t="s">
        <v>2</v>
      </c>
    </row>
    <row r="21" spans="3:14" s="2" customFormat="1" x14ac:dyDescent="0.25">
      <c r="C21" s="25" t="s">
        <v>35</v>
      </c>
      <c r="D21" s="23"/>
      <c r="E21" s="23"/>
      <c r="F21" s="23"/>
      <c r="G21" s="23"/>
      <c r="H21" s="23"/>
      <c r="I21" s="24"/>
      <c r="J21" s="26">
        <v>210</v>
      </c>
      <c r="K21" s="6"/>
      <c r="L21" s="6"/>
      <c r="M21" s="10"/>
      <c r="N21" s="5" t="s">
        <v>2</v>
      </c>
    </row>
    <row r="22" spans="3:14" s="2" customFormat="1" x14ac:dyDescent="0.25">
      <c r="C22" s="14" t="s">
        <v>37</v>
      </c>
      <c r="D22" s="15"/>
      <c r="E22" s="15"/>
      <c r="F22" s="15"/>
      <c r="G22" s="15"/>
      <c r="H22" s="15"/>
      <c r="I22" s="16"/>
      <c r="J22" s="17">
        <v>144.9</v>
      </c>
      <c r="K22" s="6"/>
      <c r="L22" s="6"/>
      <c r="M22" s="10"/>
      <c r="N22" s="5" t="s">
        <v>2</v>
      </c>
    </row>
    <row r="23" spans="3:14" s="2" customFormat="1" x14ac:dyDescent="0.25">
      <c r="C23" s="19" t="s">
        <v>38</v>
      </c>
      <c r="D23" s="20"/>
      <c r="E23" s="20"/>
      <c r="F23" s="20"/>
      <c r="G23" s="20"/>
      <c r="H23" s="20"/>
      <c r="I23" s="21"/>
      <c r="J23" s="22">
        <v>21.734999999999999</v>
      </c>
      <c r="K23" s="6"/>
      <c r="L23" s="6"/>
      <c r="M23" s="10"/>
      <c r="N23" s="5" t="s">
        <v>2</v>
      </c>
    </row>
    <row r="24" spans="3:14" s="2" customFormat="1" x14ac:dyDescent="0.25">
      <c r="C24" s="6"/>
      <c r="D24" s="6"/>
      <c r="E24" s="6"/>
      <c r="F24" s="6"/>
      <c r="G24" s="6"/>
      <c r="H24" s="6"/>
      <c r="I24" s="6"/>
      <c r="J24" s="6"/>
      <c r="K24" s="6"/>
      <c r="L24" s="6"/>
      <c r="M24" s="10"/>
      <c r="N24" s="5" t="s">
        <v>2</v>
      </c>
    </row>
    <row r="25" spans="3:14" s="2" customFormat="1" x14ac:dyDescent="0.25">
      <c r="C25" s="6"/>
      <c r="D25" s="6"/>
      <c r="E25" s="6"/>
      <c r="F25" s="6"/>
      <c r="G25" s="6"/>
      <c r="H25" s="6"/>
      <c r="I25" s="6"/>
      <c r="J25" s="6"/>
      <c r="K25" s="6"/>
      <c r="L25" s="6"/>
      <c r="M25" s="10"/>
      <c r="N25" s="5" t="s">
        <v>2</v>
      </c>
    </row>
    <row r="26" spans="3:14" s="2" customFormat="1" x14ac:dyDescent="0.25">
      <c r="C26" s="6"/>
      <c r="D26" s="6"/>
      <c r="E26" s="6"/>
      <c r="F26" s="6"/>
      <c r="G26" s="6"/>
      <c r="H26" s="6"/>
      <c r="I26" s="6"/>
      <c r="J26" s="6"/>
      <c r="K26" s="6"/>
      <c r="L26" s="6"/>
      <c r="M26" s="10"/>
      <c r="N26" s="5" t="s">
        <v>2</v>
      </c>
    </row>
    <row r="27" spans="3:14" s="2" customFormat="1" x14ac:dyDescent="0.25">
      <c r="C27" s="6"/>
      <c r="D27" s="6"/>
      <c r="E27" s="6"/>
      <c r="F27" s="6"/>
      <c r="G27" s="6"/>
      <c r="H27" s="6"/>
      <c r="I27" s="6"/>
      <c r="J27" s="6"/>
      <c r="K27" s="6"/>
      <c r="L27" s="6"/>
      <c r="M27" s="10"/>
      <c r="N27" s="5" t="s">
        <v>2</v>
      </c>
    </row>
    <row r="28" spans="3:14" s="2" customFormat="1" x14ac:dyDescent="0.25">
      <c r="C28" s="6"/>
      <c r="D28" s="6"/>
      <c r="E28" s="6"/>
      <c r="F28" s="6"/>
      <c r="G28" s="6"/>
      <c r="H28" s="6"/>
      <c r="I28" s="6"/>
      <c r="J28" s="6"/>
      <c r="K28" s="6"/>
      <c r="L28" s="6"/>
      <c r="M28" s="10"/>
      <c r="N28" s="5" t="s">
        <v>2</v>
      </c>
    </row>
    <row r="29" spans="3:14" s="2" customFormat="1" x14ac:dyDescent="0.25">
      <c r="C29" s="6"/>
      <c r="D29" s="6"/>
      <c r="E29" s="6"/>
      <c r="F29" s="6"/>
      <c r="G29" s="6"/>
      <c r="H29" s="6"/>
      <c r="I29" s="6"/>
      <c r="J29" s="6"/>
      <c r="K29" s="6"/>
      <c r="L29" s="6"/>
      <c r="M29" s="10"/>
      <c r="N29" s="5" t="s">
        <v>2</v>
      </c>
    </row>
    <row r="30" spans="3:14" s="2" customFormat="1" x14ac:dyDescent="0.25">
      <c r="C30" s="6"/>
      <c r="D30" s="6"/>
      <c r="E30" s="6"/>
      <c r="F30" s="6"/>
      <c r="G30" s="6"/>
      <c r="H30" s="6"/>
      <c r="I30" s="6"/>
      <c r="J30" s="6"/>
      <c r="K30" s="6"/>
      <c r="L30" s="6"/>
      <c r="M30" s="10"/>
      <c r="N30" s="5" t="s">
        <v>2</v>
      </c>
    </row>
    <row r="31" spans="3:14" s="2" customFormat="1" x14ac:dyDescent="0.25">
      <c r="C31" s="6"/>
      <c r="D31" s="6"/>
      <c r="E31" s="6"/>
      <c r="F31" s="6"/>
      <c r="G31" s="6"/>
      <c r="H31" s="6"/>
      <c r="I31" s="6"/>
      <c r="J31" s="6"/>
      <c r="K31" s="6"/>
      <c r="L31" s="6"/>
      <c r="M31" s="10"/>
      <c r="N31" s="5" t="s">
        <v>2</v>
      </c>
    </row>
    <row r="32" spans="3:14" s="2" customFormat="1" x14ac:dyDescent="0.25">
      <c r="C32" s="6"/>
      <c r="D32" s="6"/>
      <c r="E32" s="6"/>
      <c r="F32" s="6"/>
      <c r="G32" s="6"/>
      <c r="H32" s="6"/>
      <c r="I32" s="6"/>
      <c r="J32" s="6"/>
      <c r="K32" s="6"/>
      <c r="L32" s="6"/>
      <c r="M32" s="10"/>
      <c r="N32" s="5" t="s">
        <v>2</v>
      </c>
    </row>
    <row r="33" spans="1:14" s="2" customFormat="1" x14ac:dyDescent="0.25">
      <c r="C33" s="6"/>
      <c r="D33" s="6"/>
      <c r="E33" s="6"/>
      <c r="F33" s="6"/>
      <c r="G33" s="6"/>
      <c r="H33" s="6"/>
      <c r="I33" s="6"/>
      <c r="J33" s="6"/>
      <c r="K33" s="6"/>
      <c r="L33" s="6"/>
      <c r="M33" s="10"/>
      <c r="N33" s="5" t="s">
        <v>2</v>
      </c>
    </row>
    <row r="34" spans="1:14" s="2" customFormat="1" x14ac:dyDescent="0.25">
      <c r="C34" s="6"/>
      <c r="D34" s="6"/>
      <c r="E34" s="6"/>
      <c r="F34" s="6"/>
      <c r="G34" s="6"/>
      <c r="H34" s="6"/>
      <c r="I34" s="6"/>
      <c r="J34" s="6"/>
      <c r="K34" s="6"/>
      <c r="L34" s="6"/>
      <c r="M34" s="10"/>
      <c r="N34" s="5" t="s">
        <v>2</v>
      </c>
    </row>
    <row r="35" spans="1:14" s="2" customFormat="1" x14ac:dyDescent="0.25">
      <c r="C35" s="6"/>
      <c r="D35" s="6"/>
      <c r="E35" s="6"/>
      <c r="F35" s="6"/>
      <c r="G35" s="6"/>
      <c r="H35" s="6"/>
      <c r="I35" s="6"/>
      <c r="J35" s="6"/>
      <c r="K35" s="6"/>
      <c r="L35" s="6"/>
      <c r="M35" s="10"/>
      <c r="N35" s="5" t="s">
        <v>2</v>
      </c>
    </row>
    <row r="36" spans="1:14" s="2" customFormat="1" x14ac:dyDescent="0.25">
      <c r="C36" s="6"/>
      <c r="D36" s="6"/>
      <c r="E36" s="6"/>
      <c r="F36" s="6"/>
      <c r="G36" s="6"/>
      <c r="H36" s="6"/>
      <c r="I36" s="6"/>
      <c r="J36" s="6"/>
      <c r="K36" s="6"/>
      <c r="L36" s="6"/>
      <c r="M36" s="10"/>
      <c r="N36" s="5" t="s">
        <v>2</v>
      </c>
    </row>
    <row r="37" spans="1:14" s="2" customFormat="1" x14ac:dyDescent="0.25">
      <c r="C37" s="6"/>
      <c r="D37" s="6"/>
      <c r="E37" s="6"/>
      <c r="F37" s="6"/>
      <c r="G37" s="6"/>
      <c r="H37" s="6"/>
      <c r="I37" s="6"/>
      <c r="J37" s="6"/>
      <c r="K37" s="6"/>
      <c r="L37" s="6"/>
      <c r="M37" s="10"/>
      <c r="N37" s="5" t="s">
        <v>2</v>
      </c>
    </row>
    <row r="38" spans="1:14" s="2" customFormat="1" x14ac:dyDescent="0.25">
      <c r="C38" s="6"/>
      <c r="D38" s="6"/>
      <c r="E38" s="6"/>
      <c r="F38" s="6"/>
      <c r="G38" s="6"/>
      <c r="H38" s="6"/>
      <c r="I38" s="6"/>
      <c r="J38" s="6"/>
      <c r="K38" s="6"/>
      <c r="L38" s="6"/>
      <c r="M38" s="10"/>
      <c r="N38" s="5" t="s">
        <v>2</v>
      </c>
    </row>
    <row r="39" spans="1:14" s="2" customForma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5" t="s">
        <v>2</v>
      </c>
    </row>
    <row r="40" spans="1:14" s="2" customFormat="1" x14ac:dyDescent="0.25">
      <c r="N40" s="5" t="s">
        <v>2</v>
      </c>
    </row>
    <row r="41" spans="1:14" s="2" customFormat="1" x14ac:dyDescent="0.25">
      <c r="N41" s="5" t="s">
        <v>2</v>
      </c>
    </row>
    <row r="42" spans="1:14" s="2" customFormat="1" x14ac:dyDescent="0.25">
      <c r="N42" s="5" t="s">
        <v>2</v>
      </c>
    </row>
    <row r="43" spans="1:14" s="2" customFormat="1" x14ac:dyDescent="0.25">
      <c r="N43" s="5" t="s">
        <v>2</v>
      </c>
    </row>
    <row r="44" spans="1:14" s="2" customFormat="1" x14ac:dyDescent="0.25">
      <c r="N44" s="5" t="s">
        <v>2</v>
      </c>
    </row>
    <row r="45" spans="1:14" s="2" customFormat="1" x14ac:dyDescent="0.25">
      <c r="N45" s="5" t="s">
        <v>2</v>
      </c>
    </row>
    <row r="46" spans="1:14" s="2" customFormat="1" x14ac:dyDescent="0.25">
      <c r="N46" s="5" t="s">
        <v>2</v>
      </c>
    </row>
    <row r="47" spans="1:14" s="2" customFormat="1" x14ac:dyDescent="0.25">
      <c r="N47" s="5" t="s">
        <v>2</v>
      </c>
    </row>
    <row r="48" spans="1:14" s="2" customFormat="1" x14ac:dyDescent="0.25">
      <c r="N48" s="5" t="s">
        <v>2</v>
      </c>
    </row>
    <row r="49" spans="14:30" s="2" customFormat="1" x14ac:dyDescent="0.25">
      <c r="N49" s="5" t="s">
        <v>2</v>
      </c>
    </row>
    <row r="50" spans="14:30" s="2" customFormat="1" x14ac:dyDescent="0.25">
      <c r="N50" s="5" t="s">
        <v>2</v>
      </c>
    </row>
    <row r="51" spans="14:30" s="2" customFormat="1" x14ac:dyDescent="0.25">
      <c r="N51" s="5" t="s">
        <v>2</v>
      </c>
    </row>
    <row r="52" spans="14:30" s="2" customFormat="1" x14ac:dyDescent="0.25">
      <c r="N52" s="5" t="s">
        <v>2</v>
      </c>
    </row>
    <row r="53" spans="14:30" s="2" customFormat="1" x14ac:dyDescent="0.25">
      <c r="N53" s="5" t="s">
        <v>2</v>
      </c>
    </row>
    <row r="54" spans="14:30" s="2" customFormat="1" x14ac:dyDescent="0.25">
      <c r="N54" s="5" t="s">
        <v>2</v>
      </c>
    </row>
    <row r="55" spans="14:30" s="2" customFormat="1" x14ac:dyDescent="0.25">
      <c r="N55" s="5" t="s">
        <v>2</v>
      </c>
    </row>
    <row r="56" spans="14:30" s="2" customFormat="1" x14ac:dyDescent="0.25">
      <c r="N56" s="5" t="s">
        <v>2</v>
      </c>
    </row>
    <row r="57" spans="14:30" s="2" customFormat="1" x14ac:dyDescent="0.25">
      <c r="N57" s="5" t="s">
        <v>2</v>
      </c>
    </row>
    <row r="58" spans="14:30" s="2" customFormat="1" x14ac:dyDescent="0.25">
      <c r="N58" s="5" t="s">
        <v>2</v>
      </c>
    </row>
    <row r="59" spans="14:30" s="2" customFormat="1" x14ac:dyDescent="0.25">
      <c r="N59" s="5" t="s">
        <v>2</v>
      </c>
    </row>
    <row r="60" spans="14:30" x14ac:dyDescent="0.25"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4:30" x14ac:dyDescent="0.25"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4:30" x14ac:dyDescent="0.25"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4:30" x14ac:dyDescent="0.25"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4:30" x14ac:dyDescent="0.25"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5:30" x14ac:dyDescent="0.25"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5:30" x14ac:dyDescent="0.25"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5:30" x14ac:dyDescent="0.25"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</sheetData>
  <conditionalFormatting sqref="T2">
    <cfRule type="cellIs" dxfId="3" priority="1" operator="equal">
      <formula>"is met"</formula>
    </cfRule>
    <cfRule type="cellIs" dxfId="2" priority="2" operator="equal">
      <formula>"is not met"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9"/>
  <sheetViews>
    <sheetView workbookViewId="0"/>
  </sheetViews>
  <sheetFormatPr defaultRowHeight="15" x14ac:dyDescent="0.25"/>
  <sheetData>
    <row r="1" spans="1:29" s="2" customFormat="1" x14ac:dyDescent="0.25">
      <c r="A1" s="1" t="s">
        <v>0</v>
      </c>
      <c r="C1" t="s">
        <v>1</v>
      </c>
      <c r="D1" s="3"/>
      <c r="E1" s="3"/>
      <c r="N1" s="4" t="s">
        <v>2</v>
      </c>
      <c r="AB1" s="5" t="s">
        <v>2</v>
      </c>
      <c r="AC1" s="6"/>
    </row>
    <row r="2" spans="1:29" s="2" customFormat="1" x14ac:dyDescent="0.25">
      <c r="A2" s="1" t="s">
        <v>3</v>
      </c>
      <c r="C2" s="2" t="s">
        <v>4</v>
      </c>
      <c r="N2" s="4" t="s">
        <v>2</v>
      </c>
      <c r="O2" s="28" t="s">
        <v>10</v>
      </c>
      <c r="P2" s="7"/>
      <c r="Q2" s="7"/>
      <c r="R2" s="7"/>
      <c r="S2" s="7"/>
      <c r="T2" s="7"/>
      <c r="U2" s="7"/>
      <c r="V2" s="7"/>
      <c r="W2" s="7"/>
      <c r="X2" s="29"/>
      <c r="AB2" s="5" t="s">
        <v>2</v>
      </c>
      <c r="AC2" s="6"/>
    </row>
    <row r="3" spans="1:29" s="2" customFormat="1" x14ac:dyDescent="0.25">
      <c r="A3" s="1" t="s">
        <v>5</v>
      </c>
      <c r="C3" s="2" t="s">
        <v>11</v>
      </c>
      <c r="N3" s="4" t="s">
        <v>2</v>
      </c>
      <c r="AB3" s="5" t="s">
        <v>2</v>
      </c>
      <c r="AC3" s="6"/>
    </row>
    <row r="4" spans="1:29" s="2" customForma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5" t="s">
        <v>2</v>
      </c>
      <c r="O4" s="8" t="s">
        <v>12</v>
      </c>
      <c r="P4" s="30"/>
      <c r="Q4" s="30"/>
      <c r="AB4" s="5" t="s">
        <v>2</v>
      </c>
      <c r="AC4" s="6"/>
    </row>
    <row r="5" spans="1:29" s="2" customFormat="1" x14ac:dyDescent="0.25">
      <c r="A5" s="9" t="s">
        <v>13</v>
      </c>
      <c r="C5" s="6" t="s">
        <v>14</v>
      </c>
      <c r="D5" s="6"/>
      <c r="E5" s="6"/>
      <c r="F5" s="6"/>
      <c r="G5" s="6"/>
      <c r="H5" s="6"/>
      <c r="I5" s="6"/>
      <c r="J5" s="6"/>
      <c r="K5" s="6"/>
      <c r="L5" s="6"/>
      <c r="M5" s="10"/>
      <c r="N5" s="5" t="s">
        <v>2</v>
      </c>
      <c r="O5" s="6"/>
      <c r="P5" s="2" t="s">
        <v>15</v>
      </c>
      <c r="Y5" s="6"/>
      <c r="Z5" s="6"/>
      <c r="AA5" s="6"/>
      <c r="AB5" s="5" t="s">
        <v>2</v>
      </c>
      <c r="AC5" s="6"/>
    </row>
    <row r="6" spans="1:29" s="2" customFormat="1" x14ac:dyDescent="0.25">
      <c r="C6" s="6"/>
      <c r="D6" s="6"/>
      <c r="E6" s="6"/>
      <c r="F6" s="6"/>
      <c r="G6" s="6"/>
      <c r="H6" s="6"/>
      <c r="I6" s="6"/>
      <c r="J6" s="6"/>
      <c r="K6" s="6"/>
      <c r="L6" s="6"/>
      <c r="M6" s="10"/>
      <c r="N6" s="5" t="s">
        <v>2</v>
      </c>
      <c r="O6" s="6"/>
      <c r="P6" s="5" t="s">
        <v>7</v>
      </c>
      <c r="Q6" s="4">
        <v>1.1000000000000001</v>
      </c>
      <c r="R6" s="5" t="s">
        <v>17</v>
      </c>
      <c r="S6" s="2" t="s">
        <v>16</v>
      </c>
      <c r="T6" s="5" t="s">
        <v>17</v>
      </c>
      <c r="U6" s="2" t="s">
        <v>18</v>
      </c>
      <c r="W6" s="6"/>
      <c r="X6" s="6"/>
      <c r="Y6" s="6"/>
      <c r="Z6" s="6"/>
      <c r="AA6" s="6"/>
      <c r="AB6" s="5" t="s">
        <v>2</v>
      </c>
      <c r="AC6" s="6"/>
    </row>
    <row r="7" spans="1:29" s="2" customFormat="1" x14ac:dyDescent="0.25">
      <c r="A7" s="9" t="s">
        <v>6</v>
      </c>
      <c r="C7" s="25" t="s">
        <v>19</v>
      </c>
      <c r="D7" s="23"/>
      <c r="E7" s="23"/>
      <c r="F7" s="23"/>
      <c r="G7" s="23"/>
      <c r="H7" s="23"/>
      <c r="I7" s="24"/>
      <c r="J7" s="26">
        <v>970</v>
      </c>
      <c r="K7" s="6"/>
      <c r="L7" s="6"/>
      <c r="M7" s="10"/>
      <c r="N7" s="5" t="s">
        <v>2</v>
      </c>
      <c r="O7" s="6"/>
      <c r="P7" s="5" t="s">
        <v>7</v>
      </c>
      <c r="Q7" s="4">
        <v>1.1000000000000001</v>
      </c>
      <c r="R7" s="5" t="s">
        <v>17</v>
      </c>
      <c r="S7" s="47">
        <f>J11</f>
        <v>0.11</v>
      </c>
      <c r="T7" s="5" t="s">
        <v>17</v>
      </c>
      <c r="U7" s="27" t="str">
        <f>"[ (" &amp; $J$7 &amp; " - " &amp; $J$9 &amp;")"</f>
        <v>[ (970 - 203.7)</v>
      </c>
      <c r="V7" s="6"/>
      <c r="W7" s="5" t="s">
        <v>9</v>
      </c>
      <c r="X7" s="6" t="str">
        <f>"(" &amp; $J$8 &amp; " - " &amp; $J$10 &amp; ") ]"</f>
        <v>(180 - 23.4) ]</v>
      </c>
      <c r="Y7" s="6"/>
      <c r="Z7" s="6"/>
      <c r="AA7" s="6"/>
      <c r="AB7" s="5" t="s">
        <v>2</v>
      </c>
      <c r="AC7" s="6"/>
    </row>
    <row r="8" spans="1:29" s="2" customFormat="1" x14ac:dyDescent="0.25">
      <c r="A8" s="9"/>
      <c r="B8" s="10"/>
      <c r="C8" s="19" t="s">
        <v>20</v>
      </c>
      <c r="D8" s="20"/>
      <c r="E8" s="20"/>
      <c r="F8" s="20"/>
      <c r="G8" s="20"/>
      <c r="H8" s="20"/>
      <c r="I8" s="21"/>
      <c r="J8" s="22">
        <v>180</v>
      </c>
      <c r="K8" s="10"/>
      <c r="L8" s="10"/>
      <c r="M8" s="10"/>
      <c r="N8" s="5" t="s">
        <v>2</v>
      </c>
      <c r="O8" s="6"/>
      <c r="P8" s="5" t="s">
        <v>7</v>
      </c>
      <c r="Q8" s="48">
        <f>Q7*S7*(J7-J9-(J8-J10))</f>
        <v>73.773699999999991</v>
      </c>
      <c r="R8" s="6"/>
      <c r="S8" s="6"/>
      <c r="T8" s="6"/>
      <c r="U8" s="6"/>
      <c r="V8" s="6"/>
      <c r="X8" s="6"/>
      <c r="Y8" s="6"/>
      <c r="Z8" s="6"/>
      <c r="AA8" s="6"/>
      <c r="AB8" s="5" t="s">
        <v>2</v>
      </c>
      <c r="AC8" s="6"/>
    </row>
    <row r="9" spans="1:29" s="2" customFormat="1" x14ac:dyDescent="0.25">
      <c r="A9" s="10"/>
      <c r="B9" s="10"/>
      <c r="C9" s="14" t="s">
        <v>21</v>
      </c>
      <c r="D9" s="15"/>
      <c r="E9" s="15"/>
      <c r="F9" s="15"/>
      <c r="G9" s="15"/>
      <c r="H9" s="15"/>
      <c r="I9" s="16"/>
      <c r="J9" s="17">
        <v>203.7</v>
      </c>
      <c r="K9" s="10"/>
      <c r="L9" s="10"/>
      <c r="M9" s="10"/>
      <c r="N9" s="5" t="s">
        <v>2</v>
      </c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5" t="s">
        <v>2</v>
      </c>
      <c r="AC9" s="6"/>
    </row>
    <row r="10" spans="1:29" s="2" customFormat="1" x14ac:dyDescent="0.25">
      <c r="A10" s="10"/>
      <c r="B10" s="10"/>
      <c r="C10" s="19" t="s">
        <v>22</v>
      </c>
      <c r="D10" s="20"/>
      <c r="E10" s="20"/>
      <c r="F10" s="20"/>
      <c r="G10" s="20"/>
      <c r="H10" s="20"/>
      <c r="I10" s="21"/>
      <c r="J10" s="22">
        <v>23.4</v>
      </c>
      <c r="K10" s="10"/>
      <c r="L10" s="10"/>
      <c r="M10" s="10"/>
      <c r="N10" s="5" t="s">
        <v>2</v>
      </c>
      <c r="AA10" s="6"/>
      <c r="AB10" s="5" t="s">
        <v>2</v>
      </c>
      <c r="AC10" s="6"/>
    </row>
    <row r="11" spans="1:29" s="2" customFormat="1" x14ac:dyDescent="0.25">
      <c r="A11" s="10"/>
      <c r="B11" s="10"/>
      <c r="C11" s="19" t="s">
        <v>23</v>
      </c>
      <c r="D11" s="20"/>
      <c r="E11" s="20"/>
      <c r="F11" s="20"/>
      <c r="G11" s="20"/>
      <c r="H11" s="20"/>
      <c r="I11" s="21"/>
      <c r="J11" s="32">
        <v>0.11</v>
      </c>
      <c r="K11" s="10"/>
      <c r="L11" s="10"/>
      <c r="M11" s="10"/>
      <c r="N11" s="5" t="s">
        <v>2</v>
      </c>
      <c r="O11" s="33" t="s">
        <v>24</v>
      </c>
      <c r="P11" s="33"/>
      <c r="Q11" s="33"/>
      <c r="R11" s="6"/>
      <c r="S11" s="6"/>
      <c r="T11" s="6"/>
      <c r="U11" s="6"/>
      <c r="V11" s="6"/>
      <c r="W11" s="6"/>
      <c r="X11" s="6"/>
      <c r="Y11" s="6"/>
      <c r="Z11" s="6"/>
      <c r="AA11" s="6"/>
      <c r="AB11" s="5" t="s">
        <v>2</v>
      </c>
      <c r="AC11" s="6"/>
    </row>
    <row r="12" spans="1:29" s="2" customFormat="1" x14ac:dyDescent="0.25">
      <c r="A12" s="9"/>
      <c r="B12" s="10"/>
      <c r="C12" s="6"/>
      <c r="D12" s="6"/>
      <c r="E12" s="6"/>
      <c r="F12" s="6"/>
      <c r="G12" s="6"/>
      <c r="H12" s="6"/>
      <c r="I12" s="6"/>
      <c r="J12" s="6"/>
      <c r="K12" s="10"/>
      <c r="L12" s="10"/>
      <c r="M12" s="10"/>
      <c r="N12" s="5" t="s">
        <v>2</v>
      </c>
      <c r="O12" s="6"/>
      <c r="P12" s="6" t="s">
        <v>25</v>
      </c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5" t="s">
        <v>2</v>
      </c>
      <c r="AC12" s="6"/>
    </row>
    <row r="13" spans="1:29" s="2" customFormat="1" x14ac:dyDescent="0.25">
      <c r="A13" s="10"/>
      <c r="B13" s="10"/>
      <c r="C13" s="25" t="s">
        <v>26</v>
      </c>
      <c r="D13" s="23"/>
      <c r="E13" s="23"/>
      <c r="F13" s="23"/>
      <c r="G13" s="23"/>
      <c r="H13" s="23"/>
      <c r="I13" s="24"/>
      <c r="J13" s="26">
        <v>180</v>
      </c>
      <c r="K13" s="10"/>
      <c r="L13" s="10"/>
      <c r="M13" s="10"/>
      <c r="N13" s="5" t="s">
        <v>2</v>
      </c>
      <c r="O13" s="6"/>
      <c r="P13" s="5" t="s">
        <v>7</v>
      </c>
      <c r="Q13" s="2" t="s">
        <v>16</v>
      </c>
      <c r="R13" s="5" t="s">
        <v>17</v>
      </c>
      <c r="S13" s="6" t="s">
        <v>27</v>
      </c>
      <c r="T13" s="6"/>
      <c r="U13" s="6"/>
      <c r="V13" s="6"/>
      <c r="W13" s="6"/>
      <c r="X13" s="6"/>
      <c r="Y13" s="6"/>
      <c r="Z13" s="6"/>
      <c r="AA13" s="6"/>
      <c r="AB13" s="5" t="s">
        <v>2</v>
      </c>
      <c r="AC13" s="6"/>
    </row>
    <row r="14" spans="1:29" s="2" customFormat="1" x14ac:dyDescent="0.25">
      <c r="A14" s="10"/>
      <c r="B14" s="10"/>
      <c r="C14" s="14" t="s">
        <v>28</v>
      </c>
      <c r="D14" s="15"/>
      <c r="E14" s="15"/>
      <c r="F14" s="15"/>
      <c r="G14" s="15"/>
      <c r="H14" s="15"/>
      <c r="I14" s="16"/>
      <c r="J14" s="17">
        <v>58</v>
      </c>
      <c r="K14" s="10"/>
      <c r="L14" s="10"/>
      <c r="M14" s="10"/>
      <c r="N14" s="5" t="s">
        <v>2</v>
      </c>
      <c r="O14" s="6"/>
      <c r="P14" s="5" t="s">
        <v>7</v>
      </c>
      <c r="Q14" s="31">
        <f>J16</f>
        <v>0.17</v>
      </c>
      <c r="R14" s="5" t="s">
        <v>17</v>
      </c>
      <c r="S14" s="6" t="str">
        <f>"MAX [ ( " &amp; J13 &amp; " - " &amp; J14 &amp; ") , 30% x" &amp; J15 &amp; ") ]"</f>
        <v>MAX [ ( 180 - 58) , 30% x1680) ]</v>
      </c>
      <c r="T14" s="6"/>
      <c r="U14" s="6"/>
      <c r="V14" s="6"/>
      <c r="W14" s="6"/>
      <c r="X14" s="6"/>
      <c r="Y14" s="6"/>
      <c r="Z14" s="6"/>
      <c r="AA14" s="6"/>
      <c r="AB14" s="5" t="s">
        <v>2</v>
      </c>
      <c r="AC14" s="6"/>
    </row>
    <row r="15" spans="1:29" s="2" customFormat="1" x14ac:dyDescent="0.25">
      <c r="C15" s="19" t="s">
        <v>29</v>
      </c>
      <c r="D15" s="20"/>
      <c r="E15" s="20"/>
      <c r="F15" s="20"/>
      <c r="G15" s="20"/>
      <c r="H15" s="20"/>
      <c r="I15" s="21"/>
      <c r="J15" s="22">
        <v>1680</v>
      </c>
      <c r="K15" s="6"/>
      <c r="L15" s="6"/>
      <c r="M15" s="10"/>
      <c r="N15" s="5" t="s">
        <v>2</v>
      </c>
      <c r="O15" s="6"/>
      <c r="P15" s="5" t="s">
        <v>7</v>
      </c>
      <c r="Q15" s="31">
        <f>J16</f>
        <v>0.17</v>
      </c>
      <c r="R15" s="5" t="s">
        <v>17</v>
      </c>
      <c r="S15" s="6" t="str">
        <f>"MAX [ " &amp; J13-J14 &amp; " , " &amp; 0.3*J15 &amp; " ]"</f>
        <v>MAX [ 122 , 504 ]</v>
      </c>
      <c r="T15" s="6"/>
      <c r="U15" s="6"/>
      <c r="V15" s="6"/>
      <c r="W15" s="6"/>
      <c r="X15" s="6"/>
      <c r="Y15" s="6"/>
      <c r="Z15" s="6"/>
      <c r="AA15" s="6"/>
      <c r="AB15" s="5" t="s">
        <v>2</v>
      </c>
      <c r="AC15" s="6"/>
    </row>
    <row r="16" spans="1:29" s="2" customFormat="1" x14ac:dyDescent="0.25">
      <c r="C16" s="19" t="s">
        <v>30</v>
      </c>
      <c r="D16" s="20"/>
      <c r="E16" s="20"/>
      <c r="F16" s="20"/>
      <c r="G16" s="20"/>
      <c r="H16" s="20"/>
      <c r="I16" s="21"/>
      <c r="J16" s="32">
        <v>0.17</v>
      </c>
      <c r="K16" s="6"/>
      <c r="L16" s="6"/>
      <c r="M16" s="10"/>
      <c r="N16" s="5" t="s">
        <v>2</v>
      </c>
      <c r="O16" s="6"/>
      <c r="P16" s="5" t="s">
        <v>7</v>
      </c>
      <c r="Q16" s="34">
        <f>Q15*MAX(J13-J14,0.3*J15)</f>
        <v>85.68</v>
      </c>
      <c r="R16" s="6"/>
      <c r="S16" s="6"/>
      <c r="T16" s="6"/>
      <c r="U16" s="6"/>
      <c r="V16" s="6"/>
      <c r="W16" s="6"/>
      <c r="X16" s="6"/>
      <c r="Y16" s="6"/>
      <c r="Z16" s="6"/>
      <c r="AA16" s="6"/>
      <c r="AB16" s="5" t="s">
        <v>2</v>
      </c>
      <c r="AC16" s="6"/>
    </row>
    <row r="17" spans="3:29" s="2" customFormat="1" x14ac:dyDescent="0.25">
      <c r="K17" s="6"/>
      <c r="L17" s="6"/>
      <c r="M17" s="10"/>
      <c r="N17" s="5" t="s">
        <v>2</v>
      </c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5" t="s">
        <v>2</v>
      </c>
      <c r="AC17" s="6"/>
    </row>
    <row r="18" spans="3:29" s="2" customFormat="1" x14ac:dyDescent="0.25">
      <c r="C18" s="35" t="s">
        <v>31</v>
      </c>
      <c r="D18" s="36"/>
      <c r="E18" s="36"/>
      <c r="F18" s="36"/>
      <c r="G18" s="36"/>
      <c r="H18" s="36"/>
      <c r="I18" s="37"/>
      <c r="J18" s="26">
        <v>410</v>
      </c>
      <c r="K18" s="6"/>
      <c r="L18" s="6"/>
      <c r="M18" s="10"/>
      <c r="N18" s="5" t="s">
        <v>2</v>
      </c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5" t="s">
        <v>2</v>
      </c>
      <c r="AC18" s="6"/>
    </row>
    <row r="19" spans="3:29" s="2" customFormat="1" x14ac:dyDescent="0.25">
      <c r="C19" s="38" t="s">
        <v>32</v>
      </c>
      <c r="D19" s="20"/>
      <c r="E19" s="20"/>
      <c r="F19" s="20"/>
      <c r="G19" s="20"/>
      <c r="H19" s="20"/>
      <c r="I19" s="21"/>
      <c r="J19" s="22">
        <v>290</v>
      </c>
      <c r="K19" s="6"/>
      <c r="L19" s="6"/>
      <c r="M19" s="10"/>
      <c r="N19" s="5" t="s">
        <v>2</v>
      </c>
      <c r="O19" s="39" t="s">
        <v>33</v>
      </c>
      <c r="P19" s="39"/>
      <c r="Q19" s="39"/>
      <c r="R19" s="5" t="s">
        <v>7</v>
      </c>
      <c r="S19" s="40">
        <f>J18</f>
        <v>410</v>
      </c>
      <c r="T19" s="41" t="s">
        <v>8</v>
      </c>
      <c r="U19" s="18" t="s">
        <v>34</v>
      </c>
      <c r="V19" s="6"/>
      <c r="W19" s="6"/>
      <c r="X19" s="6"/>
      <c r="Y19" s="6"/>
      <c r="Z19" s="6"/>
      <c r="AA19" s="6"/>
      <c r="AB19" s="5" t="s">
        <v>2</v>
      </c>
      <c r="AC19" s="6"/>
    </row>
    <row r="20" spans="3:29" s="2" customFormat="1" x14ac:dyDescent="0.25">
      <c r="C20" s="6"/>
      <c r="D20" s="6"/>
      <c r="E20" s="6"/>
      <c r="F20" s="6"/>
      <c r="G20" s="6"/>
      <c r="H20" s="6"/>
      <c r="I20" s="6"/>
      <c r="J20" s="6"/>
      <c r="K20" s="6"/>
      <c r="L20" s="6"/>
      <c r="M20" s="10"/>
      <c r="N20" s="5" t="s">
        <v>2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5" t="s">
        <v>2</v>
      </c>
      <c r="AC20" s="6"/>
    </row>
    <row r="21" spans="3:29" s="2" customFormat="1" x14ac:dyDescent="0.25">
      <c r="C21" s="25" t="s">
        <v>35</v>
      </c>
      <c r="D21" s="23"/>
      <c r="E21" s="23"/>
      <c r="F21" s="23"/>
      <c r="G21" s="23"/>
      <c r="H21" s="23"/>
      <c r="I21" s="24"/>
      <c r="J21" s="26">
        <v>210</v>
      </c>
      <c r="K21" s="6"/>
      <c r="L21" s="6"/>
      <c r="M21" s="10"/>
      <c r="N21" s="5" t="s">
        <v>2</v>
      </c>
      <c r="O21" s="42" t="s">
        <v>36</v>
      </c>
      <c r="P21" s="42"/>
      <c r="Q21" s="42"/>
      <c r="R21" s="5" t="s">
        <v>7</v>
      </c>
      <c r="S21" s="43">
        <f>J19</f>
        <v>290</v>
      </c>
      <c r="T21" s="41" t="s">
        <v>8</v>
      </c>
      <c r="U21" s="18" t="s">
        <v>34</v>
      </c>
      <c r="V21" s="6"/>
      <c r="W21" s="6"/>
      <c r="X21" s="6"/>
      <c r="Y21" s="6"/>
      <c r="Z21" s="6"/>
      <c r="AA21" s="6"/>
      <c r="AB21" s="5" t="s">
        <v>2</v>
      </c>
      <c r="AC21" s="6"/>
    </row>
    <row r="22" spans="3:29" s="2" customFormat="1" x14ac:dyDescent="0.25">
      <c r="C22" s="14" t="s">
        <v>37</v>
      </c>
      <c r="D22" s="15"/>
      <c r="E22" s="15"/>
      <c r="F22" s="15"/>
      <c r="G22" s="15"/>
      <c r="H22" s="15"/>
      <c r="I22" s="16"/>
      <c r="J22" s="17">
        <v>144.9</v>
      </c>
      <c r="K22" s="6"/>
      <c r="L22" s="6"/>
      <c r="M22" s="10"/>
      <c r="N22" s="5" t="s">
        <v>2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5" t="s">
        <v>2</v>
      </c>
      <c r="AC22" s="6"/>
    </row>
    <row r="23" spans="3:29" s="2" customFormat="1" x14ac:dyDescent="0.25">
      <c r="C23" s="19" t="s">
        <v>38</v>
      </c>
      <c r="D23" s="20"/>
      <c r="E23" s="20"/>
      <c r="F23" s="20"/>
      <c r="G23" s="20"/>
      <c r="H23" s="20"/>
      <c r="I23" s="21"/>
      <c r="J23" s="22">
        <v>21.734999999999999</v>
      </c>
      <c r="K23" s="6"/>
      <c r="L23" s="6"/>
      <c r="M23" s="10"/>
      <c r="N23" s="5" t="s">
        <v>2</v>
      </c>
      <c r="O23" s="42" t="s">
        <v>39</v>
      </c>
      <c r="P23" s="42"/>
      <c r="Q23" s="42"/>
      <c r="R23" s="6"/>
      <c r="S23" s="6"/>
      <c r="T23" s="6"/>
      <c r="U23" s="6"/>
      <c r="V23" s="6"/>
      <c r="W23" s="6"/>
      <c r="X23" s="6"/>
      <c r="Y23" s="6"/>
      <c r="Z23" s="6"/>
      <c r="AA23" s="6"/>
      <c r="AB23" s="5" t="s">
        <v>2</v>
      </c>
      <c r="AC23" s="6"/>
    </row>
    <row r="24" spans="3:29" s="2" customFormat="1" x14ac:dyDescent="0.25">
      <c r="C24" s="6"/>
      <c r="D24" s="6"/>
      <c r="E24" s="6"/>
      <c r="F24" s="6"/>
      <c r="G24" s="6"/>
      <c r="H24" s="6"/>
      <c r="I24" s="6"/>
      <c r="J24" s="6"/>
      <c r="K24" s="6"/>
      <c r="L24" s="6"/>
      <c r="M24" s="10"/>
      <c r="N24" s="5" t="s">
        <v>2</v>
      </c>
      <c r="O24" s="6"/>
      <c r="P24" s="6" t="s">
        <v>40</v>
      </c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5" t="s">
        <v>2</v>
      </c>
      <c r="AC24" s="6"/>
    </row>
    <row r="25" spans="3:29" s="2" customFormat="1" x14ac:dyDescent="0.25">
      <c r="C25" s="6"/>
      <c r="D25" s="6"/>
      <c r="E25" s="6"/>
      <c r="F25" s="6"/>
      <c r="G25" s="6"/>
      <c r="H25" s="6"/>
      <c r="I25" s="6"/>
      <c r="J25" s="6"/>
      <c r="K25" s="6"/>
      <c r="L25" s="6"/>
      <c r="M25" s="10"/>
      <c r="N25" s="5" t="s">
        <v>2</v>
      </c>
      <c r="O25" s="6"/>
      <c r="P25" s="5" t="s">
        <v>7</v>
      </c>
      <c r="Q25" s="44">
        <v>1.25</v>
      </c>
      <c r="R25" s="5" t="s">
        <v>17</v>
      </c>
      <c r="S25" s="6" t="s">
        <v>41</v>
      </c>
      <c r="T25" s="6"/>
      <c r="U25" s="6"/>
      <c r="V25" s="6"/>
      <c r="W25" s="6"/>
      <c r="X25" s="6"/>
      <c r="Y25" s="6"/>
      <c r="Z25" s="6"/>
      <c r="AA25" s="6"/>
      <c r="AB25" s="5" t="s">
        <v>2</v>
      </c>
      <c r="AC25" s="6"/>
    </row>
    <row r="26" spans="3:29" s="2" customFormat="1" x14ac:dyDescent="0.25">
      <c r="C26" s="6"/>
      <c r="D26" s="6"/>
      <c r="E26" s="6"/>
      <c r="F26" s="6"/>
      <c r="G26" s="6"/>
      <c r="H26" s="6"/>
      <c r="I26" s="6"/>
      <c r="J26" s="6"/>
      <c r="K26" s="6"/>
      <c r="L26" s="6"/>
      <c r="M26" s="10"/>
      <c r="N26" s="5" t="s">
        <v>2</v>
      </c>
      <c r="O26" s="6"/>
      <c r="P26" s="5" t="s">
        <v>7</v>
      </c>
      <c r="Q26" s="44">
        <v>1.25</v>
      </c>
      <c r="R26" s="5" t="s">
        <v>17</v>
      </c>
      <c r="S26" s="5">
        <f>J21-J22-J23</f>
        <v>43.364999999999995</v>
      </c>
      <c r="T26" s="6"/>
      <c r="U26" s="6"/>
      <c r="V26" s="6"/>
      <c r="W26" s="6"/>
      <c r="X26" s="6"/>
      <c r="Y26" s="6"/>
      <c r="Z26" s="6"/>
      <c r="AA26" s="6"/>
      <c r="AB26" s="5" t="s">
        <v>2</v>
      </c>
      <c r="AC26" s="6"/>
    </row>
    <row r="27" spans="3:29" s="2" customFormat="1" x14ac:dyDescent="0.25">
      <c r="C27" s="6"/>
      <c r="D27" s="6"/>
      <c r="E27" s="6"/>
      <c r="F27" s="6"/>
      <c r="G27" s="6"/>
      <c r="H27" s="6"/>
      <c r="I27" s="6"/>
      <c r="J27" s="6"/>
      <c r="K27" s="6"/>
      <c r="L27" s="6"/>
      <c r="M27" s="10"/>
      <c r="N27" s="5" t="s">
        <v>2</v>
      </c>
      <c r="O27" s="6"/>
      <c r="P27" s="5" t="s">
        <v>7</v>
      </c>
      <c r="Q27" s="43">
        <f>Q26*S26</f>
        <v>54.206249999999997</v>
      </c>
      <c r="R27" s="6"/>
      <c r="S27" s="6"/>
      <c r="T27" s="6"/>
      <c r="U27" s="6"/>
      <c r="V27" s="6"/>
      <c r="W27" s="6"/>
      <c r="X27" s="6"/>
      <c r="Y27" s="6"/>
      <c r="Z27" s="6"/>
      <c r="AA27" s="6"/>
      <c r="AB27" s="5" t="s">
        <v>2</v>
      </c>
      <c r="AC27" s="6"/>
    </row>
    <row r="28" spans="3:29" s="2" customFormat="1" x14ac:dyDescent="0.25">
      <c r="C28" s="6"/>
      <c r="D28" s="6"/>
      <c r="E28" s="6"/>
      <c r="F28" s="6"/>
      <c r="G28" s="6"/>
      <c r="H28" s="6"/>
      <c r="I28" s="6"/>
      <c r="J28" s="6"/>
      <c r="K28" s="6"/>
      <c r="L28" s="6"/>
      <c r="M28" s="10"/>
      <c r="N28" s="5" t="s">
        <v>2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5" t="s">
        <v>2</v>
      </c>
      <c r="AC28" s="6"/>
    </row>
    <row r="29" spans="3:29" s="2" customFormat="1" x14ac:dyDescent="0.25">
      <c r="C29" s="6"/>
      <c r="D29" s="6"/>
      <c r="E29" s="6"/>
      <c r="F29" s="6"/>
      <c r="G29" s="6"/>
      <c r="H29" s="6"/>
      <c r="I29" s="6"/>
      <c r="J29" s="6"/>
      <c r="K29" s="6"/>
      <c r="L29" s="6"/>
      <c r="M29" s="10"/>
      <c r="N29" s="5" t="s">
        <v>2</v>
      </c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5" t="s">
        <v>2</v>
      </c>
      <c r="AC29" s="6"/>
    </row>
    <row r="30" spans="3:29" s="2" customFormat="1" x14ac:dyDescent="0.25">
      <c r="C30" s="6"/>
      <c r="D30" s="6"/>
      <c r="E30" s="6"/>
      <c r="F30" s="6"/>
      <c r="G30" s="6"/>
      <c r="H30" s="6"/>
      <c r="I30" s="6"/>
      <c r="J30" s="6"/>
      <c r="K30" s="6"/>
      <c r="L30" s="6"/>
      <c r="M30" s="10"/>
      <c r="N30" s="5" t="s">
        <v>2</v>
      </c>
      <c r="O30" s="11" t="s">
        <v>42</v>
      </c>
      <c r="P30" s="12"/>
      <c r="Q30" s="12"/>
      <c r="R30" s="12"/>
      <c r="S30" s="12"/>
      <c r="T30" s="12"/>
      <c r="U30" s="12"/>
      <c r="V30" s="12"/>
      <c r="W30" s="12"/>
      <c r="X30" s="13"/>
      <c r="Y30" s="6"/>
      <c r="Z30" s="6"/>
      <c r="AA30" s="6"/>
      <c r="AB30" s="5" t="s">
        <v>2</v>
      </c>
      <c r="AC30" s="6"/>
    </row>
    <row r="31" spans="3:29" s="2" customFormat="1" x14ac:dyDescent="0.25">
      <c r="C31" s="6"/>
      <c r="D31" s="6"/>
      <c r="E31" s="6"/>
      <c r="F31" s="6"/>
      <c r="G31" s="6"/>
      <c r="H31" s="6"/>
      <c r="I31" s="6"/>
      <c r="J31" s="6"/>
      <c r="K31" s="6"/>
      <c r="L31" s="6"/>
      <c r="M31" s="10"/>
      <c r="N31" s="5" t="s">
        <v>2</v>
      </c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5" t="s">
        <v>2</v>
      </c>
      <c r="AC31" s="6"/>
    </row>
    <row r="32" spans="3:29" s="2" customFormat="1" x14ac:dyDescent="0.25">
      <c r="C32" s="6"/>
      <c r="D32" s="6"/>
      <c r="E32" s="6"/>
      <c r="F32" s="6"/>
      <c r="G32" s="6"/>
      <c r="H32" s="6"/>
      <c r="I32" s="6"/>
      <c r="J32" s="6"/>
      <c r="K32" s="6"/>
      <c r="L32" s="6"/>
      <c r="M32" s="10"/>
      <c r="N32" s="5" t="s">
        <v>2</v>
      </c>
      <c r="O32" s="6" t="s">
        <v>12</v>
      </c>
      <c r="P32" s="6"/>
      <c r="Q32" s="6"/>
      <c r="R32" s="45">
        <f>Q8</f>
        <v>73.773699999999991</v>
      </c>
      <c r="S32" s="6"/>
      <c r="T32" s="6"/>
      <c r="U32" s="6"/>
      <c r="V32" s="6"/>
      <c r="W32" s="6"/>
      <c r="X32" s="6"/>
      <c r="Y32" s="6"/>
      <c r="Z32" s="6"/>
      <c r="AA32" s="6"/>
      <c r="AB32" s="5" t="s">
        <v>2</v>
      </c>
      <c r="AC32" s="6"/>
    </row>
    <row r="33" spans="1:29" s="2" customFormat="1" x14ac:dyDescent="0.25">
      <c r="C33" s="6"/>
      <c r="D33" s="6"/>
      <c r="E33" s="6"/>
      <c r="F33" s="6"/>
      <c r="G33" s="6"/>
      <c r="H33" s="6"/>
      <c r="I33" s="6"/>
      <c r="J33" s="6"/>
      <c r="K33" s="6"/>
      <c r="L33" s="6"/>
      <c r="M33" s="10"/>
      <c r="N33" s="5" t="s">
        <v>2</v>
      </c>
      <c r="O33" s="6" t="s">
        <v>24</v>
      </c>
      <c r="P33" s="6"/>
      <c r="Q33" s="6"/>
      <c r="R33" s="45">
        <f>Q16</f>
        <v>85.68</v>
      </c>
      <c r="S33" s="6"/>
      <c r="T33" s="6"/>
      <c r="U33" s="6"/>
      <c r="V33" s="6"/>
      <c r="W33" s="6"/>
      <c r="X33" s="6"/>
      <c r="Y33" s="6"/>
      <c r="Z33" s="6"/>
      <c r="AA33" s="6"/>
      <c r="AB33" s="5" t="s">
        <v>2</v>
      </c>
      <c r="AC33" s="6"/>
    </row>
    <row r="34" spans="1:29" s="2" customFormat="1" x14ac:dyDescent="0.25">
      <c r="C34" s="6"/>
      <c r="D34" s="6"/>
      <c r="E34" s="6"/>
      <c r="F34" s="6"/>
      <c r="G34" s="6"/>
      <c r="H34" s="6"/>
      <c r="I34" s="6"/>
      <c r="J34" s="6"/>
      <c r="K34" s="6"/>
      <c r="L34" s="6"/>
      <c r="M34" s="10"/>
      <c r="N34" s="5" t="s">
        <v>2</v>
      </c>
      <c r="O34" s="6" t="s">
        <v>33</v>
      </c>
      <c r="P34" s="6"/>
      <c r="Q34" s="6"/>
      <c r="R34" s="45">
        <f>S19</f>
        <v>410</v>
      </c>
      <c r="S34" s="6"/>
      <c r="T34" s="6"/>
      <c r="U34" s="6"/>
      <c r="V34" s="6"/>
      <c r="W34" s="6"/>
      <c r="X34" s="6"/>
      <c r="Y34" s="6"/>
      <c r="Z34" s="6"/>
      <c r="AA34" s="6"/>
      <c r="AB34" s="5" t="s">
        <v>2</v>
      </c>
      <c r="AC34" s="6"/>
    </row>
    <row r="35" spans="1:29" s="2" customFormat="1" x14ac:dyDescent="0.25">
      <c r="C35" s="6"/>
      <c r="D35" s="6"/>
      <c r="E35" s="6"/>
      <c r="F35" s="6"/>
      <c r="G35" s="6"/>
      <c r="H35" s="6"/>
      <c r="I35" s="6"/>
      <c r="J35" s="6"/>
      <c r="K35" s="6"/>
      <c r="L35" s="6"/>
      <c r="M35" s="10"/>
      <c r="N35" s="5" t="s">
        <v>2</v>
      </c>
      <c r="O35" s="6" t="s">
        <v>36</v>
      </c>
      <c r="P35" s="6"/>
      <c r="Q35" s="6"/>
      <c r="R35" s="45">
        <f>S21</f>
        <v>290</v>
      </c>
      <c r="S35" s="6"/>
      <c r="T35" s="6"/>
      <c r="U35" s="6"/>
      <c r="V35" s="6"/>
      <c r="W35" s="6"/>
      <c r="X35" s="6"/>
      <c r="Y35" s="6"/>
      <c r="Z35" s="6"/>
      <c r="AA35" s="6"/>
      <c r="AB35" s="5" t="s">
        <v>2</v>
      </c>
      <c r="AC35" s="6"/>
    </row>
    <row r="36" spans="1:29" s="2" customFormat="1" x14ac:dyDescent="0.25">
      <c r="C36" s="6"/>
      <c r="D36" s="6"/>
      <c r="E36" s="6"/>
      <c r="F36" s="6"/>
      <c r="G36" s="6"/>
      <c r="H36" s="6"/>
      <c r="I36" s="6"/>
      <c r="J36" s="6"/>
      <c r="K36" s="6"/>
      <c r="L36" s="6"/>
      <c r="M36" s="10"/>
      <c r="N36" s="5" t="s">
        <v>2</v>
      </c>
      <c r="O36" s="6" t="s">
        <v>39</v>
      </c>
      <c r="P36" s="6"/>
      <c r="Q36" s="6"/>
      <c r="R36" s="45">
        <f>Q27</f>
        <v>54.206249999999997</v>
      </c>
      <c r="S36" s="6"/>
      <c r="T36" s="6"/>
      <c r="U36" s="6"/>
      <c r="V36" s="6"/>
      <c r="W36" s="6"/>
      <c r="X36" s="6"/>
      <c r="Y36" s="6"/>
      <c r="Z36" s="6"/>
      <c r="AA36" s="6"/>
      <c r="AB36" s="5" t="s">
        <v>2</v>
      </c>
      <c r="AC36" s="6"/>
    </row>
    <row r="37" spans="1:29" s="2" customFormat="1" x14ac:dyDescent="0.25">
      <c r="C37" s="6"/>
      <c r="D37" s="6"/>
      <c r="E37" s="6"/>
      <c r="F37" s="6"/>
      <c r="G37" s="6"/>
      <c r="H37" s="6"/>
      <c r="I37" s="6"/>
      <c r="J37" s="6"/>
      <c r="K37" s="6"/>
      <c r="L37" s="6"/>
      <c r="M37" s="10"/>
      <c r="N37" s="5" t="s">
        <v>2</v>
      </c>
      <c r="O37" s="6"/>
      <c r="P37" s="6"/>
      <c r="Q37" s="6"/>
      <c r="R37" s="46">
        <f>SUM(R32:R36)</f>
        <v>913.65994999999998</v>
      </c>
      <c r="S37" s="41" t="s">
        <v>8</v>
      </c>
      <c r="T37" s="18" t="s">
        <v>43</v>
      </c>
      <c r="U37" s="6"/>
      <c r="V37" s="6"/>
      <c r="W37" s="6"/>
      <c r="X37" s="6"/>
      <c r="Y37" s="6"/>
      <c r="Z37" s="6"/>
      <c r="AA37" s="6"/>
      <c r="AB37" s="5" t="s">
        <v>2</v>
      </c>
      <c r="AC37" s="6"/>
    </row>
    <row r="38" spans="1:29" s="2" customFormat="1" x14ac:dyDescent="0.25">
      <c r="C38" s="6"/>
      <c r="D38" s="6"/>
      <c r="E38" s="6"/>
      <c r="F38" s="6"/>
      <c r="G38" s="6"/>
      <c r="H38" s="6"/>
      <c r="I38" s="6"/>
      <c r="J38" s="6"/>
      <c r="K38" s="6"/>
      <c r="L38" s="6"/>
      <c r="M38" s="10"/>
      <c r="N38" s="5" t="s">
        <v>2</v>
      </c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5" t="s">
        <v>2</v>
      </c>
      <c r="AC38" s="6"/>
    </row>
    <row r="39" spans="1:29" s="2" customForma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5" t="s">
        <v>2</v>
      </c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5" t="s">
        <v>2</v>
      </c>
      <c r="AC39" s="6"/>
    </row>
    <row r="40" spans="1:29" s="2" customFormat="1" x14ac:dyDescent="0.25">
      <c r="N40" s="5" t="s">
        <v>2</v>
      </c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5" t="s">
        <v>2</v>
      </c>
      <c r="AC40" s="6"/>
    </row>
    <row r="41" spans="1:29" s="2" customFormat="1" x14ac:dyDescent="0.25">
      <c r="N41" s="5" t="s">
        <v>2</v>
      </c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5" t="s">
        <v>2</v>
      </c>
      <c r="AC41" s="6"/>
    </row>
    <row r="42" spans="1:29" s="2" customFormat="1" x14ac:dyDescent="0.25">
      <c r="N42" s="5" t="s">
        <v>2</v>
      </c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5" t="s">
        <v>2</v>
      </c>
      <c r="AC42" s="6"/>
    </row>
    <row r="43" spans="1:29" s="2" customFormat="1" x14ac:dyDescent="0.25">
      <c r="N43" s="5" t="s">
        <v>2</v>
      </c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5" t="s">
        <v>2</v>
      </c>
      <c r="AC43" s="6"/>
    </row>
    <row r="44" spans="1:29" s="2" customFormat="1" x14ac:dyDescent="0.25">
      <c r="N44" s="5" t="s">
        <v>2</v>
      </c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5" t="s">
        <v>2</v>
      </c>
      <c r="AC44" s="6"/>
    </row>
    <row r="45" spans="1:29" s="2" customFormat="1" x14ac:dyDescent="0.25">
      <c r="N45" s="5" t="s">
        <v>2</v>
      </c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5" t="s">
        <v>2</v>
      </c>
      <c r="AC45" s="6"/>
    </row>
    <row r="46" spans="1:29" s="2" customFormat="1" x14ac:dyDescent="0.25">
      <c r="N46" s="5" t="s">
        <v>2</v>
      </c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5" t="s">
        <v>2</v>
      </c>
      <c r="AC46" s="6"/>
    </row>
    <row r="47" spans="1:29" s="2" customFormat="1" x14ac:dyDescent="0.25">
      <c r="N47" s="5" t="s">
        <v>2</v>
      </c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5" t="s">
        <v>2</v>
      </c>
      <c r="AC47" s="6"/>
    </row>
    <row r="48" spans="1:29" s="2" customFormat="1" x14ac:dyDescent="0.25">
      <c r="N48" s="5" t="s">
        <v>2</v>
      </c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5" t="s">
        <v>2</v>
      </c>
      <c r="AC48" s="6"/>
    </row>
    <row r="49" spans="14:29" s="2" customFormat="1" x14ac:dyDescent="0.25">
      <c r="N49" s="5" t="s">
        <v>2</v>
      </c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5" t="s">
        <v>2</v>
      </c>
      <c r="AC49" s="6"/>
    </row>
    <row r="50" spans="14:29" s="2" customFormat="1" x14ac:dyDescent="0.25">
      <c r="N50" s="5" t="s">
        <v>2</v>
      </c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5" t="s">
        <v>2</v>
      </c>
      <c r="AC50" s="6"/>
    </row>
    <row r="51" spans="14:29" s="2" customFormat="1" x14ac:dyDescent="0.25">
      <c r="N51" s="5" t="s">
        <v>2</v>
      </c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5" t="s">
        <v>2</v>
      </c>
      <c r="AC51" s="6"/>
    </row>
    <row r="52" spans="14:29" s="2" customFormat="1" x14ac:dyDescent="0.25">
      <c r="N52" s="5" t="s">
        <v>2</v>
      </c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5" t="s">
        <v>2</v>
      </c>
      <c r="AC52" s="6"/>
    </row>
    <row r="53" spans="14:29" s="2" customFormat="1" x14ac:dyDescent="0.25">
      <c r="N53" s="5" t="s">
        <v>2</v>
      </c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5" t="s">
        <v>2</v>
      </c>
      <c r="AC53" s="6"/>
    </row>
    <row r="54" spans="14:29" s="2" customFormat="1" x14ac:dyDescent="0.25">
      <c r="N54" s="5" t="s">
        <v>2</v>
      </c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5" t="s">
        <v>2</v>
      </c>
      <c r="AC54" s="6"/>
    </row>
    <row r="55" spans="14:29" s="2" customFormat="1" x14ac:dyDescent="0.25">
      <c r="N55" s="5" t="s">
        <v>2</v>
      </c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5" t="s">
        <v>2</v>
      </c>
      <c r="AC55" s="6"/>
    </row>
    <row r="56" spans="14:29" s="2" customFormat="1" x14ac:dyDescent="0.25">
      <c r="N56" s="5" t="s">
        <v>2</v>
      </c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5" t="s">
        <v>2</v>
      </c>
      <c r="AC56" s="6"/>
    </row>
    <row r="57" spans="14:29" s="2" customFormat="1" x14ac:dyDescent="0.25">
      <c r="N57" s="5" t="s">
        <v>2</v>
      </c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5" t="s">
        <v>2</v>
      </c>
      <c r="AC57" s="6"/>
    </row>
    <row r="58" spans="14:29" s="2" customFormat="1" x14ac:dyDescent="0.25">
      <c r="N58" s="5" t="s">
        <v>2</v>
      </c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5" t="s">
        <v>2</v>
      </c>
      <c r="AC58" s="6"/>
    </row>
    <row r="59" spans="14:29" s="2" customFormat="1" x14ac:dyDescent="0.25">
      <c r="N59" s="5" t="s">
        <v>2</v>
      </c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5" t="s">
        <v>2</v>
      </c>
      <c r="AC59" s="6"/>
    </row>
  </sheetData>
  <conditionalFormatting sqref="T2">
    <cfRule type="cellIs" dxfId="1" priority="1" operator="equal">
      <formula>"is met"</formula>
    </cfRule>
    <cfRule type="cellIs" dxfId="0" priority="2" operator="equal">
      <formula>"is not met"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Insurance Risk 1</vt:lpstr>
      <vt:lpstr>Insurance Risk 1 (Answer)</vt:lpstr>
      <vt:lpstr>Insurance Risk 2</vt:lpstr>
      <vt:lpstr>Insurance Risk 2 (Answer)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2022-08-27T17:07:08Z</dcterms:created>
  <dcterms:modified xsi:type="dcterms:W3CDTF">2024-02-06T17:47:40Z</dcterms:modified>
</cp:coreProperties>
</file>