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MCT\"/>
    </mc:Choice>
  </mc:AlternateContent>
  <bookViews>
    <workbookView xWindow="0" yWindow="0" windowWidth="24000" windowHeight="9735"/>
  </bookViews>
  <sheets>
    <sheet name="Margin IRR 1" sheetId="5" r:id="rId1"/>
    <sheet name="Margin IRR 1 (Answer)" sheetId="2" r:id="rId2"/>
    <sheet name="Margin IRR 2" sheetId="3" r:id="rId3"/>
    <sheet name="Margin IRR 2 (Answer)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2" l="1"/>
  <c r="W21" i="2"/>
  <c r="V14" i="2"/>
  <c r="Q14" i="2"/>
  <c r="Q15" i="2" s="1"/>
  <c r="R27" i="2" s="1"/>
  <c r="R28" i="2" s="1"/>
  <c r="U34" i="2" s="1"/>
  <c r="V7" i="2"/>
  <c r="Q7" i="2"/>
  <c r="Q8" i="2" s="1"/>
  <c r="R21" i="2" s="1"/>
  <c r="R22" i="2" s="1"/>
  <c r="S34" i="2" s="1"/>
  <c r="R35" i="2" s="1"/>
  <c r="W27" i="1"/>
  <c r="W21" i="1"/>
  <c r="V14" i="1"/>
  <c r="Q14" i="1"/>
  <c r="Q15" i="1" s="1"/>
  <c r="R27" i="1" s="1"/>
  <c r="R28" i="1" s="1"/>
  <c r="U34" i="1" s="1"/>
  <c r="V7" i="1"/>
  <c r="Q7" i="1"/>
  <c r="Q8" i="1" s="1"/>
  <c r="R21" i="1" s="1"/>
  <c r="R22" i="1" s="1"/>
  <c r="S34" i="1" s="1"/>
  <c r="R35" i="1" s="1"/>
</calcChain>
</file>

<file path=xl/sharedStrings.xml><?xml version="1.0" encoding="utf-8"?>
<sst xmlns="http://schemas.openxmlformats.org/spreadsheetml/2006/main" count="584" uniqueCount="48">
  <si>
    <t>Reading:</t>
  </si>
  <si>
    <t>OSFI.MCT-IFRS</t>
  </si>
  <si>
    <t>|</t>
  </si>
  <si>
    <t>Model:</t>
  </si>
  <si>
    <t>Based on source text</t>
  </si>
  <si>
    <t>Problem Type:</t>
  </si>
  <si>
    <t>Given</t>
  </si>
  <si>
    <t>=</t>
  </si>
  <si>
    <t>-</t>
  </si>
  <si>
    <t>x</t>
  </si>
  <si>
    <t>Find</t>
  </si>
  <si>
    <t>Calculate the MCT margin for interest rate risk.</t>
  </si>
  <si>
    <t>A</t>
  </si>
  <si>
    <t>(asset duration)</t>
  </si>
  <si>
    <t>Δy</t>
  </si>
  <si>
    <t>B</t>
  </si>
  <si>
    <t>(liability duration)</t>
  </si>
  <si>
    <t>Step 3</t>
  </si>
  <si>
    <t xml:space="preserve"> Calculate the margin for interest rate risk</t>
  </si>
  <si>
    <t>F</t>
  </si>
  <si>
    <t>(final answer)</t>
  </si>
  <si>
    <t>Capital Required - Interest Rate Risk (Harder version)</t>
  </si>
  <si>
    <t>Step 1a</t>
  </si>
  <si>
    <t xml:space="preserve"> Calculate the average duration for the interest rate sensitive ASSETS.</t>
  </si>
  <si>
    <t>average duration of ASSETS</t>
  </si>
  <si>
    <t>SUMPRODUCT( Value , Duration )</t>
  </si>
  <si>
    <t>/</t>
  </si>
  <si>
    <t>(Total Asset Values)</t>
  </si>
  <si>
    <t>Interest rate sensitive assets</t>
  </si>
  <si>
    <t>Value</t>
  </si>
  <si>
    <t>Duration</t>
  </si>
  <si>
    <t xml:space="preserve">  Term deposits</t>
  </si>
  <si>
    <t xml:space="preserve">  Bonds &amp; debentures</t>
  </si>
  <si>
    <t xml:space="preserve">  Commercial paper</t>
  </si>
  <si>
    <t xml:space="preserve"> Calculate the average duration for the interest rate sensitive LIABILITIES.</t>
  </si>
  <si>
    <t xml:space="preserve">  Loans</t>
  </si>
  <si>
    <t xml:space="preserve">  Mortgages</t>
  </si>
  <si>
    <t>average duration of LIABILITIES</t>
  </si>
  <si>
    <t xml:space="preserve">  Preferred Shares</t>
  </si>
  <si>
    <t>(Total Liability Values)</t>
  </si>
  <si>
    <t>Total</t>
  </si>
  <si>
    <t>?</t>
  </si>
  <si>
    <t>Interest rate sensitive liabilities</t>
  </si>
  <si>
    <t xml:space="preserve">  LIC (Liability for Incurred Claims)</t>
  </si>
  <si>
    <t xml:space="preserve">  LRC (Liability for Remaining Coverage)</t>
  </si>
  <si>
    <t>Step 2a</t>
  </si>
  <si>
    <t xml:space="preserve"> Calculate the value of "A" (asset calculation) in the interest rate risk margin formula</t>
  </si>
  <si>
    <t>Step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</si>
</sst>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3" borderId="0" xfId="3" applyAlignment="1">
      <alignment horizontal="center"/>
    </xf>
    <xf numFmtId="3" fontId="0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2" xfId="0" applyNumberFormat="1" applyFont="1" applyBorder="1"/>
    <xf numFmtId="3" fontId="4" fillId="0" borderId="0" xfId="0" applyNumberFormat="1" applyFont="1"/>
    <xf numFmtId="3" fontId="2" fillId="2" borderId="0" xfId="2" applyNumberFormat="1" applyAlignment="1">
      <alignment horizontal="center"/>
    </xf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5" borderId="5" xfId="0" applyNumberFormat="1" applyFont="1" applyFill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5" borderId="7" xfId="0" applyNumberFormat="1" applyFont="1" applyFill="1" applyBorder="1"/>
    <xf numFmtId="3" fontId="0" fillId="0" borderId="8" xfId="0" applyNumberFormat="1" applyFont="1" applyBorder="1"/>
    <xf numFmtId="3" fontId="0" fillId="0" borderId="1" xfId="0" applyNumberFormat="1" applyFont="1" applyBorder="1"/>
    <xf numFmtId="10" fontId="0" fillId="0" borderId="0" xfId="1" applyNumberFormat="1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165" fontId="1" fillId="4" borderId="0" xfId="4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2" fillId="2" borderId="0" xfId="2" applyNumberFormat="1" applyAlignment="1">
      <alignment horizontal="center"/>
    </xf>
    <xf numFmtId="3" fontId="0" fillId="0" borderId="0" xfId="0" quotePrefix="1" applyNumberFormat="1" applyFont="1"/>
    <xf numFmtId="4" fontId="0" fillId="5" borderId="7" xfId="0" applyNumberFormat="1" applyFont="1" applyFill="1" applyBorder="1"/>
    <xf numFmtId="166" fontId="7" fillId="0" borderId="0" xfId="0" applyNumberFormat="1" applyFont="1"/>
    <xf numFmtId="4" fontId="0" fillId="5" borderId="5" xfId="0" applyNumberFormat="1" applyFont="1" applyFill="1" applyBorder="1"/>
    <xf numFmtId="4" fontId="8" fillId="0" borderId="5" xfId="0" quotePrefix="1" applyNumberFormat="1" applyFont="1" applyBorder="1" applyAlignment="1">
      <alignment horizontal="center"/>
    </xf>
    <xf numFmtId="166" fontId="0" fillId="0" borderId="0" xfId="0" applyNumberFormat="1"/>
    <xf numFmtId="0" fontId="0" fillId="4" borderId="0" xfId="4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</cellXfs>
  <cellStyles count="5">
    <cellStyle name="40% - Accent1" xfId="4" builtinId="31"/>
    <cellStyle name="Good" xfId="2" builtinId="26"/>
    <cellStyle name="Neutral" xfId="3" builtinId="28"/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59"/>
  <sheetViews>
    <sheetView tabSelected="1" workbookViewId="0"/>
  </sheetViews>
  <sheetFormatPr defaultRowHeight="15" x14ac:dyDescent="0.25"/>
  <sheetData>
    <row r="1" spans="1:14" s="2" customFormat="1" x14ac:dyDescent="0.25">
      <c r="A1" s="1" t="s">
        <v>0</v>
      </c>
      <c r="C1" t="s">
        <v>1</v>
      </c>
      <c r="D1" s="3"/>
      <c r="E1" s="3"/>
      <c r="N1" s="4" t="s">
        <v>2</v>
      </c>
    </row>
    <row r="2" spans="1:14" s="2" customFormat="1" x14ac:dyDescent="0.25">
      <c r="A2" s="1" t="s">
        <v>3</v>
      </c>
      <c r="C2" s="2" t="s">
        <v>4</v>
      </c>
      <c r="N2" s="4" t="s">
        <v>2</v>
      </c>
    </row>
    <row r="3" spans="1:14" s="2" customFormat="1" x14ac:dyDescent="0.25">
      <c r="A3" s="1" t="s">
        <v>5</v>
      </c>
      <c r="C3" s="2" t="s">
        <v>21</v>
      </c>
      <c r="N3" s="4" t="s">
        <v>2</v>
      </c>
    </row>
    <row r="4" spans="1:14" s="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 t="s">
        <v>2</v>
      </c>
    </row>
    <row r="5" spans="1:14" s="2" customFormat="1" x14ac:dyDescent="0.25">
      <c r="A5" s="8" t="s">
        <v>10</v>
      </c>
      <c r="C5" s="7" t="s">
        <v>11</v>
      </c>
      <c r="D5" s="7"/>
      <c r="E5" s="7"/>
      <c r="F5" s="7"/>
      <c r="G5" s="7"/>
      <c r="H5" s="7"/>
      <c r="I5" s="7"/>
      <c r="J5" s="7"/>
      <c r="K5" s="7"/>
      <c r="L5" s="7"/>
      <c r="M5" s="9"/>
      <c r="N5" s="5" t="s">
        <v>2</v>
      </c>
    </row>
    <row r="6" spans="1:14" s="2" customForma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5" t="s">
        <v>2</v>
      </c>
    </row>
    <row r="7" spans="1:14" s="2" customFormat="1" x14ac:dyDescent="0.25">
      <c r="A7" s="8" t="s">
        <v>6</v>
      </c>
      <c r="C7" s="21" t="s">
        <v>28</v>
      </c>
      <c r="D7" s="10"/>
      <c r="E7" s="10"/>
      <c r="F7" s="22"/>
      <c r="G7" s="24" t="s">
        <v>29</v>
      </c>
      <c r="H7" s="24" t="s">
        <v>30</v>
      </c>
      <c r="I7" s="7"/>
      <c r="J7" s="7"/>
      <c r="K7" s="7"/>
      <c r="L7" s="7"/>
      <c r="M7" s="9"/>
      <c r="N7" s="5" t="s">
        <v>2</v>
      </c>
    </row>
    <row r="8" spans="1:14" s="2" customFormat="1" x14ac:dyDescent="0.25">
      <c r="A8" s="8"/>
      <c r="B8" s="9"/>
      <c r="C8" s="18" t="s">
        <v>31</v>
      </c>
      <c r="D8" s="11"/>
      <c r="E8" s="11"/>
      <c r="F8" s="19"/>
      <c r="G8" s="20">
        <v>1760</v>
      </c>
      <c r="H8" s="29">
        <v>4.5</v>
      </c>
      <c r="I8" s="7"/>
      <c r="J8" s="7"/>
      <c r="K8" s="9"/>
      <c r="L8" s="9"/>
      <c r="M8" s="9"/>
      <c r="N8" s="5" t="s">
        <v>2</v>
      </c>
    </row>
    <row r="9" spans="1:14" s="2" customFormat="1" x14ac:dyDescent="0.25">
      <c r="A9" s="9"/>
      <c r="B9" s="9"/>
      <c r="C9" s="18" t="s">
        <v>32</v>
      </c>
      <c r="D9" s="11"/>
      <c r="E9" s="11"/>
      <c r="F9" s="19"/>
      <c r="G9" s="20">
        <v>1770</v>
      </c>
      <c r="H9" s="29">
        <v>3</v>
      </c>
      <c r="I9" s="7"/>
      <c r="J9" s="7"/>
      <c r="K9" s="9"/>
      <c r="L9" s="9"/>
      <c r="M9" s="9"/>
      <c r="N9" s="5" t="s">
        <v>2</v>
      </c>
    </row>
    <row r="10" spans="1:14" s="2" customFormat="1" x14ac:dyDescent="0.25">
      <c r="A10" s="9"/>
      <c r="B10" s="9"/>
      <c r="C10" s="18" t="s">
        <v>33</v>
      </c>
      <c r="D10" s="11"/>
      <c r="E10" s="11"/>
      <c r="F10" s="19"/>
      <c r="G10" s="20">
        <v>1860</v>
      </c>
      <c r="H10" s="29">
        <v>2</v>
      </c>
      <c r="I10" s="7"/>
      <c r="J10" s="7"/>
      <c r="K10" s="9"/>
      <c r="L10" s="9"/>
      <c r="M10" s="9"/>
      <c r="N10" s="5" t="s">
        <v>2</v>
      </c>
    </row>
    <row r="11" spans="1:14" s="2" customFormat="1" x14ac:dyDescent="0.25">
      <c r="A11" s="9"/>
      <c r="B11" s="9"/>
      <c r="C11" s="18" t="s">
        <v>35</v>
      </c>
      <c r="D11" s="11"/>
      <c r="E11" s="11"/>
      <c r="F11" s="19"/>
      <c r="G11" s="20">
        <v>1300</v>
      </c>
      <c r="H11" s="29">
        <v>5</v>
      </c>
      <c r="I11" s="7"/>
      <c r="J11" s="7"/>
      <c r="K11" s="9"/>
      <c r="L11" s="9"/>
      <c r="M11" s="9"/>
      <c r="N11" s="5" t="s">
        <v>2</v>
      </c>
    </row>
    <row r="12" spans="1:14" s="2" customFormat="1" x14ac:dyDescent="0.25">
      <c r="A12" s="8"/>
      <c r="B12" s="9"/>
      <c r="C12" s="18" t="s">
        <v>36</v>
      </c>
      <c r="D12" s="11"/>
      <c r="E12" s="11"/>
      <c r="F12" s="19"/>
      <c r="G12" s="20">
        <v>1730</v>
      </c>
      <c r="H12" s="29">
        <v>22</v>
      </c>
      <c r="I12" s="7"/>
      <c r="J12" s="7"/>
      <c r="K12" s="9"/>
      <c r="L12" s="9"/>
      <c r="M12" s="9"/>
      <c r="N12" s="5" t="s">
        <v>2</v>
      </c>
    </row>
    <row r="13" spans="1:14" s="2" customFormat="1" x14ac:dyDescent="0.25">
      <c r="A13" s="9"/>
      <c r="B13" s="9"/>
      <c r="C13" s="15" t="s">
        <v>38</v>
      </c>
      <c r="D13" s="12"/>
      <c r="E13" s="12"/>
      <c r="F13" s="16"/>
      <c r="G13" s="17">
        <v>1470</v>
      </c>
      <c r="H13" s="31">
        <v>2</v>
      </c>
      <c r="I13" s="7"/>
      <c r="J13" s="7"/>
      <c r="K13" s="9"/>
      <c r="L13" s="9"/>
      <c r="M13" s="9"/>
      <c r="N13" s="5" t="s">
        <v>2</v>
      </c>
    </row>
    <row r="14" spans="1:14" s="2" customFormat="1" x14ac:dyDescent="0.25">
      <c r="A14" s="9"/>
      <c r="B14" s="9"/>
      <c r="C14" s="15" t="s">
        <v>40</v>
      </c>
      <c r="D14" s="12"/>
      <c r="E14" s="12"/>
      <c r="F14" s="16"/>
      <c r="G14" s="16">
        <v>9890</v>
      </c>
      <c r="H14" s="32" t="s">
        <v>41</v>
      </c>
      <c r="I14" s="7"/>
      <c r="J14" s="7"/>
      <c r="K14" s="33"/>
      <c r="L14" s="33"/>
      <c r="M14" s="9"/>
      <c r="N14" s="5" t="s">
        <v>2</v>
      </c>
    </row>
    <row r="15" spans="1:14" s="2" customForma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5" t="s">
        <v>2</v>
      </c>
    </row>
    <row r="16" spans="1:14" s="2" customFormat="1" x14ac:dyDescent="0.25">
      <c r="C16" s="21" t="s">
        <v>42</v>
      </c>
      <c r="D16" s="10"/>
      <c r="E16" s="10"/>
      <c r="F16" s="22"/>
      <c r="G16" s="24" t="s">
        <v>29</v>
      </c>
      <c r="H16" s="24" t="s">
        <v>30</v>
      </c>
      <c r="I16" s="7"/>
      <c r="J16" s="7"/>
      <c r="K16" s="7"/>
      <c r="L16" s="7"/>
      <c r="M16" s="9"/>
      <c r="N16" s="5" t="s">
        <v>2</v>
      </c>
    </row>
    <row r="17" spans="3:14" s="2" customFormat="1" x14ac:dyDescent="0.25">
      <c r="C17" s="18" t="s">
        <v>43</v>
      </c>
      <c r="D17" s="11"/>
      <c r="E17" s="11"/>
      <c r="F17" s="19"/>
      <c r="G17" s="20">
        <v>4460</v>
      </c>
      <c r="H17" s="29">
        <v>3.75</v>
      </c>
      <c r="I17" s="7"/>
      <c r="J17" s="7"/>
      <c r="K17" s="7"/>
      <c r="L17" s="7"/>
      <c r="M17" s="9"/>
      <c r="N17" s="5" t="s">
        <v>2</v>
      </c>
    </row>
    <row r="18" spans="3:14" s="2" customFormat="1" x14ac:dyDescent="0.25">
      <c r="C18" s="15" t="s">
        <v>44</v>
      </c>
      <c r="D18" s="12"/>
      <c r="E18" s="12"/>
      <c r="F18" s="16"/>
      <c r="G18" s="17">
        <v>1115</v>
      </c>
      <c r="H18" s="31">
        <v>2.5</v>
      </c>
      <c r="I18" s="7"/>
      <c r="J18" s="7"/>
      <c r="K18" s="7"/>
      <c r="L18" s="7"/>
      <c r="M18" s="9"/>
      <c r="N18" s="5" t="s">
        <v>2</v>
      </c>
    </row>
    <row r="19" spans="3:14" s="2" customFormat="1" x14ac:dyDescent="0.25">
      <c r="C19" s="15" t="s">
        <v>40</v>
      </c>
      <c r="D19" s="12"/>
      <c r="E19" s="12"/>
      <c r="F19" s="16"/>
      <c r="G19" s="16">
        <v>5575</v>
      </c>
      <c r="H19" s="32" t="s">
        <v>41</v>
      </c>
      <c r="I19" s="7"/>
      <c r="J19" s="7"/>
      <c r="K19" s="35"/>
      <c r="L19" s="33"/>
      <c r="M19" s="9"/>
      <c r="N19" s="5" t="s">
        <v>2</v>
      </c>
    </row>
    <row r="20" spans="3:14" s="2" customForma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5" t="s">
        <v>2</v>
      </c>
    </row>
    <row r="21" spans="3:14" s="2" customFormat="1" x14ac:dyDescent="0.25">
      <c r="C21" s="7"/>
      <c r="D21" s="7"/>
      <c r="E21" s="7"/>
      <c r="F21" s="7"/>
      <c r="G21" s="7"/>
      <c r="H21" s="7"/>
      <c r="I21" s="7"/>
      <c r="J21" s="7"/>
      <c r="K21" s="7"/>
      <c r="L21" s="35"/>
      <c r="M21" s="9"/>
      <c r="N21" s="5" t="s">
        <v>2</v>
      </c>
    </row>
    <row r="22" spans="3:14" s="2" customForma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5" t="s">
        <v>2</v>
      </c>
    </row>
    <row r="23" spans="3:14" s="2" customForma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5" t="s">
        <v>2</v>
      </c>
    </row>
    <row r="24" spans="3:14" s="2" customForma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5" t="s">
        <v>2</v>
      </c>
    </row>
    <row r="25" spans="3:14" s="2" customForma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5" t="s">
        <v>2</v>
      </c>
    </row>
    <row r="26" spans="3:14" s="2" customForma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5" t="s">
        <v>2</v>
      </c>
    </row>
    <row r="27" spans="3:14" s="2" customForma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5" t="s">
        <v>2</v>
      </c>
    </row>
    <row r="28" spans="3:14" s="2" customForma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5" t="s">
        <v>2</v>
      </c>
    </row>
    <row r="29" spans="3:14" s="2" customForma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5" t="s">
        <v>2</v>
      </c>
    </row>
    <row r="30" spans="3:14" s="2" customForma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5" t="s">
        <v>2</v>
      </c>
    </row>
    <row r="31" spans="3:14" s="2" customForma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5" t="s">
        <v>2</v>
      </c>
    </row>
    <row r="32" spans="3:14" s="2" customForma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5" t="s">
        <v>2</v>
      </c>
    </row>
    <row r="33" spans="1:14" s="2" customForma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5" t="s">
        <v>2</v>
      </c>
    </row>
    <row r="34" spans="1:14" s="2" customForma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5" t="s">
        <v>2</v>
      </c>
    </row>
    <row r="35" spans="1:14" s="2" customForma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5" t="s">
        <v>2</v>
      </c>
    </row>
    <row r="36" spans="1:14" s="2" customForma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5" t="s">
        <v>2</v>
      </c>
    </row>
    <row r="37" spans="1:14" s="2" customForma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5" t="s">
        <v>2</v>
      </c>
    </row>
    <row r="38" spans="1:14" s="2" customForma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5" t="s">
        <v>2</v>
      </c>
    </row>
    <row r="39" spans="1:14" s="2" customForma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5" t="s">
        <v>2</v>
      </c>
    </row>
    <row r="40" spans="1:14" s="2" customFormat="1" x14ac:dyDescent="0.25">
      <c r="N40" s="5" t="s">
        <v>2</v>
      </c>
    </row>
    <row r="41" spans="1:14" s="2" customFormat="1" x14ac:dyDescent="0.25">
      <c r="N41" s="5" t="s">
        <v>2</v>
      </c>
    </row>
    <row r="42" spans="1:14" s="2" customFormat="1" x14ac:dyDescent="0.25">
      <c r="N42" s="5" t="s">
        <v>2</v>
      </c>
    </row>
    <row r="43" spans="1:14" s="2" customFormat="1" x14ac:dyDescent="0.25">
      <c r="N43" s="5" t="s">
        <v>2</v>
      </c>
    </row>
    <row r="44" spans="1:14" s="2" customFormat="1" x14ac:dyDescent="0.25">
      <c r="N44" s="5" t="s">
        <v>2</v>
      </c>
    </row>
    <row r="45" spans="1:14" s="2" customFormat="1" x14ac:dyDescent="0.25">
      <c r="N45" s="5" t="s">
        <v>2</v>
      </c>
    </row>
    <row r="46" spans="1:14" s="2" customFormat="1" x14ac:dyDescent="0.25">
      <c r="N46" s="5" t="s">
        <v>2</v>
      </c>
    </row>
    <row r="47" spans="1:14" s="2" customFormat="1" x14ac:dyDescent="0.25">
      <c r="N47" s="5" t="s">
        <v>2</v>
      </c>
    </row>
    <row r="48" spans="1:14" s="2" customFormat="1" x14ac:dyDescent="0.25">
      <c r="N48" s="5" t="s">
        <v>2</v>
      </c>
    </row>
    <row r="49" spans="14:14" s="2" customFormat="1" x14ac:dyDescent="0.25">
      <c r="N49" s="5" t="s">
        <v>2</v>
      </c>
    </row>
    <row r="50" spans="14:14" s="2" customFormat="1" x14ac:dyDescent="0.25">
      <c r="N50" s="5" t="s">
        <v>2</v>
      </c>
    </row>
    <row r="51" spans="14:14" s="2" customFormat="1" x14ac:dyDescent="0.25">
      <c r="N51" s="5" t="s">
        <v>2</v>
      </c>
    </row>
    <row r="52" spans="14:14" s="2" customFormat="1" x14ac:dyDescent="0.25">
      <c r="N52" s="5" t="s">
        <v>2</v>
      </c>
    </row>
    <row r="53" spans="14:14" s="2" customFormat="1" x14ac:dyDescent="0.25">
      <c r="N53" s="5" t="s">
        <v>2</v>
      </c>
    </row>
    <row r="54" spans="14:14" s="2" customFormat="1" x14ac:dyDescent="0.25">
      <c r="N54" s="5" t="s">
        <v>2</v>
      </c>
    </row>
    <row r="55" spans="14:14" s="2" customFormat="1" x14ac:dyDescent="0.25">
      <c r="N55" s="5" t="s">
        <v>2</v>
      </c>
    </row>
    <row r="56" spans="14:14" s="2" customFormat="1" x14ac:dyDescent="0.25">
      <c r="N56" s="5" t="s">
        <v>2</v>
      </c>
    </row>
    <row r="57" spans="14:14" s="2" customFormat="1" x14ac:dyDescent="0.25">
      <c r="N57" s="5" t="s">
        <v>2</v>
      </c>
    </row>
    <row r="58" spans="14:14" s="2" customFormat="1" x14ac:dyDescent="0.25">
      <c r="N58" s="5" t="s">
        <v>2</v>
      </c>
    </row>
    <row r="59" spans="14:14" s="2" customFormat="1" x14ac:dyDescent="0.25">
      <c r="N59" s="5" t="s">
        <v>2</v>
      </c>
    </row>
  </sheetData>
  <conditionalFormatting sqref="J28">
    <cfRule type="cellIs" dxfId="7" priority="1" operator="equal">
      <formula>"met"</formula>
    </cfRule>
    <cfRule type="cellIs" dxfId="6" priority="2" operator="equal">
      <formula>"not met"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/>
  </sheetViews>
  <sheetFormatPr defaultRowHeight="15" x14ac:dyDescent="0.25"/>
  <sheetData>
    <row r="1" spans="1:29" s="2" customFormat="1" x14ac:dyDescent="0.25">
      <c r="A1" s="1" t="s">
        <v>0</v>
      </c>
      <c r="C1" t="s">
        <v>1</v>
      </c>
      <c r="D1" s="3"/>
      <c r="E1" s="3"/>
      <c r="N1" s="4" t="s">
        <v>2</v>
      </c>
      <c r="AB1" s="5" t="s">
        <v>2</v>
      </c>
      <c r="AC1" s="7"/>
    </row>
    <row r="2" spans="1:29" s="2" customFormat="1" x14ac:dyDescent="0.25">
      <c r="A2" s="1" t="s">
        <v>3</v>
      </c>
      <c r="C2" s="2" t="s">
        <v>4</v>
      </c>
      <c r="N2" s="4" t="s">
        <v>2</v>
      </c>
      <c r="AB2" s="5" t="s">
        <v>2</v>
      </c>
      <c r="AC2" s="7"/>
    </row>
    <row r="3" spans="1:29" s="2" customFormat="1" x14ac:dyDescent="0.25">
      <c r="A3" s="1" t="s">
        <v>5</v>
      </c>
      <c r="C3" s="2" t="s">
        <v>21</v>
      </c>
      <c r="N3" s="4" t="s">
        <v>2</v>
      </c>
      <c r="O3" s="6" t="s">
        <v>22</v>
      </c>
      <c r="P3" s="2" t="s">
        <v>23</v>
      </c>
      <c r="AB3" s="5" t="s">
        <v>2</v>
      </c>
      <c r="AC3" s="7"/>
    </row>
    <row r="4" spans="1:29" s="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 t="s">
        <v>2</v>
      </c>
      <c r="AB4" s="5" t="s">
        <v>2</v>
      </c>
      <c r="AC4" s="7"/>
    </row>
    <row r="5" spans="1:29" s="2" customFormat="1" x14ac:dyDescent="0.25">
      <c r="A5" s="8" t="s">
        <v>10</v>
      </c>
      <c r="C5" s="7" t="s">
        <v>11</v>
      </c>
      <c r="D5" s="7"/>
      <c r="E5" s="7"/>
      <c r="F5" s="7"/>
      <c r="G5" s="7"/>
      <c r="H5" s="7"/>
      <c r="I5" s="7"/>
      <c r="J5" s="7"/>
      <c r="K5" s="7"/>
      <c r="L5" s="7"/>
      <c r="M5" s="9"/>
      <c r="N5" s="5" t="s">
        <v>2</v>
      </c>
      <c r="O5" s="7"/>
      <c r="P5" s="7" t="s">
        <v>24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 t="s">
        <v>2</v>
      </c>
      <c r="AC5" s="7"/>
    </row>
    <row r="6" spans="1:29" s="2" customForma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5" t="s">
        <v>2</v>
      </c>
      <c r="O6" s="7"/>
      <c r="P6" s="5" t="s">
        <v>7</v>
      </c>
      <c r="Q6" s="7" t="s">
        <v>25</v>
      </c>
      <c r="R6" s="7"/>
      <c r="S6" s="7"/>
      <c r="T6" s="7"/>
      <c r="U6" s="28" t="s">
        <v>26</v>
      </c>
      <c r="V6" s="7" t="s">
        <v>27</v>
      </c>
      <c r="W6" s="7"/>
      <c r="X6" s="7"/>
      <c r="Y6" s="7"/>
      <c r="Z6" s="7"/>
      <c r="AA6" s="7"/>
      <c r="AB6" s="5" t="s">
        <v>2</v>
      </c>
      <c r="AC6" s="7"/>
    </row>
    <row r="7" spans="1:29" s="2" customFormat="1" x14ac:dyDescent="0.25">
      <c r="A7" s="8" t="s">
        <v>6</v>
      </c>
      <c r="C7" s="21" t="s">
        <v>28</v>
      </c>
      <c r="D7" s="10"/>
      <c r="E7" s="10"/>
      <c r="F7" s="22"/>
      <c r="G7" s="24" t="s">
        <v>29</v>
      </c>
      <c r="H7" s="24" t="s">
        <v>30</v>
      </c>
      <c r="I7" s="7"/>
      <c r="J7" s="7"/>
      <c r="K7" s="7"/>
      <c r="L7" s="7"/>
      <c r="M7" s="9"/>
      <c r="N7" s="5" t="s">
        <v>2</v>
      </c>
      <c r="O7" s="7"/>
      <c r="P7" s="5" t="s">
        <v>7</v>
      </c>
      <c r="Q7" s="7">
        <f>SUMPRODUCT(G8:G13,H8:H13)</f>
        <v>64450</v>
      </c>
      <c r="R7" s="7"/>
      <c r="S7" s="7"/>
      <c r="T7" s="7"/>
      <c r="U7" s="28" t="s">
        <v>26</v>
      </c>
      <c r="V7" s="7">
        <f>G14</f>
        <v>9890</v>
      </c>
      <c r="W7" s="7"/>
      <c r="X7" s="7"/>
      <c r="Y7" s="7"/>
      <c r="Z7" s="7"/>
      <c r="AA7" s="7"/>
      <c r="AB7" s="5" t="s">
        <v>2</v>
      </c>
      <c r="AC7" s="7"/>
    </row>
    <row r="8" spans="1:29" s="2" customFormat="1" x14ac:dyDescent="0.25">
      <c r="A8" s="8"/>
      <c r="B8" s="9"/>
      <c r="C8" s="18" t="s">
        <v>31</v>
      </c>
      <c r="D8" s="11"/>
      <c r="E8" s="11"/>
      <c r="F8" s="19"/>
      <c r="G8" s="20">
        <v>1760</v>
      </c>
      <c r="H8" s="29">
        <v>4.5</v>
      </c>
      <c r="I8" s="7"/>
      <c r="J8" s="7"/>
      <c r="K8" s="9"/>
      <c r="L8" s="9"/>
      <c r="M8" s="9"/>
      <c r="N8" s="5" t="s">
        <v>2</v>
      </c>
      <c r="O8" s="7"/>
      <c r="P8" s="5" t="s">
        <v>7</v>
      </c>
      <c r="Q8" s="30">
        <f>Q7/V7</f>
        <v>6.5166835187057632</v>
      </c>
      <c r="R8" s="7"/>
      <c r="S8" s="7"/>
      <c r="T8" s="7"/>
      <c r="U8" s="7"/>
      <c r="V8" s="7"/>
      <c r="W8" s="7"/>
      <c r="X8" s="7"/>
      <c r="Y8" s="7"/>
      <c r="Z8" s="7"/>
      <c r="AA8" s="7"/>
      <c r="AB8" s="5" t="s">
        <v>2</v>
      </c>
      <c r="AC8" s="7"/>
    </row>
    <row r="9" spans="1:29" s="2" customFormat="1" x14ac:dyDescent="0.25">
      <c r="A9" s="9"/>
      <c r="B9" s="9"/>
      <c r="C9" s="18" t="s">
        <v>32</v>
      </c>
      <c r="D9" s="11"/>
      <c r="E9" s="11"/>
      <c r="F9" s="19"/>
      <c r="G9" s="20">
        <v>1770</v>
      </c>
      <c r="H9" s="29">
        <v>3</v>
      </c>
      <c r="I9" s="7"/>
      <c r="J9" s="7"/>
      <c r="K9" s="9"/>
      <c r="L9" s="9"/>
      <c r="M9" s="9"/>
      <c r="N9" s="5" t="s">
        <v>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 t="s">
        <v>2</v>
      </c>
      <c r="AC9" s="7"/>
    </row>
    <row r="10" spans="1:29" s="2" customFormat="1" x14ac:dyDescent="0.25">
      <c r="A10" s="9"/>
      <c r="B10" s="9"/>
      <c r="C10" s="18" t="s">
        <v>33</v>
      </c>
      <c r="D10" s="11"/>
      <c r="E10" s="11"/>
      <c r="F10" s="19"/>
      <c r="G10" s="20">
        <v>1860</v>
      </c>
      <c r="H10" s="29">
        <v>2</v>
      </c>
      <c r="I10" s="7"/>
      <c r="J10" s="7"/>
      <c r="K10" s="9"/>
      <c r="L10" s="9"/>
      <c r="M10" s="9"/>
      <c r="N10" s="5" t="s">
        <v>2</v>
      </c>
      <c r="O10" s="6" t="s">
        <v>22</v>
      </c>
      <c r="P10" s="2" t="s">
        <v>34</v>
      </c>
      <c r="X10" s="7"/>
      <c r="Y10" s="7"/>
      <c r="Z10" s="7"/>
      <c r="AA10" s="7"/>
      <c r="AB10" s="5" t="s">
        <v>2</v>
      </c>
      <c r="AC10" s="7"/>
    </row>
    <row r="11" spans="1:29" s="2" customFormat="1" x14ac:dyDescent="0.25">
      <c r="A11" s="9"/>
      <c r="B11" s="9"/>
      <c r="C11" s="18" t="s">
        <v>35</v>
      </c>
      <c r="D11" s="11"/>
      <c r="E11" s="11"/>
      <c r="F11" s="19"/>
      <c r="G11" s="20">
        <v>1300</v>
      </c>
      <c r="H11" s="29">
        <v>5</v>
      </c>
      <c r="I11" s="7"/>
      <c r="J11" s="7"/>
      <c r="K11" s="9"/>
      <c r="L11" s="9"/>
      <c r="M11" s="9"/>
      <c r="N11" s="5" t="s">
        <v>2</v>
      </c>
      <c r="X11" s="7"/>
      <c r="Y11" s="7"/>
      <c r="Z11" s="7"/>
      <c r="AA11" s="7"/>
      <c r="AB11" s="5" t="s">
        <v>2</v>
      </c>
      <c r="AC11" s="7"/>
    </row>
    <row r="12" spans="1:29" s="2" customFormat="1" x14ac:dyDescent="0.25">
      <c r="A12" s="8"/>
      <c r="B12" s="9"/>
      <c r="C12" s="18" t="s">
        <v>36</v>
      </c>
      <c r="D12" s="11"/>
      <c r="E12" s="11"/>
      <c r="F12" s="19"/>
      <c r="G12" s="20">
        <v>1730</v>
      </c>
      <c r="H12" s="29">
        <v>22</v>
      </c>
      <c r="I12" s="7"/>
      <c r="J12" s="7"/>
      <c r="K12" s="9"/>
      <c r="L12" s="9"/>
      <c r="M12" s="9"/>
      <c r="N12" s="5" t="s">
        <v>2</v>
      </c>
      <c r="O12" s="7"/>
      <c r="P12" s="7" t="s">
        <v>37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5" t="s">
        <v>2</v>
      </c>
      <c r="AC12" s="7"/>
    </row>
    <row r="13" spans="1:29" s="2" customFormat="1" x14ac:dyDescent="0.25">
      <c r="A13" s="9"/>
      <c r="B13" s="9"/>
      <c r="C13" s="15" t="s">
        <v>38</v>
      </c>
      <c r="D13" s="12"/>
      <c r="E13" s="12"/>
      <c r="F13" s="16"/>
      <c r="G13" s="17">
        <v>1470</v>
      </c>
      <c r="H13" s="31">
        <v>2</v>
      </c>
      <c r="I13" s="7"/>
      <c r="J13" s="7"/>
      <c r="K13" s="9"/>
      <c r="L13" s="9"/>
      <c r="M13" s="9"/>
      <c r="N13" s="5" t="s">
        <v>2</v>
      </c>
      <c r="O13" s="7"/>
      <c r="P13" s="5" t="s">
        <v>7</v>
      </c>
      <c r="Q13" s="7" t="s">
        <v>25</v>
      </c>
      <c r="R13" s="7"/>
      <c r="S13" s="7"/>
      <c r="T13" s="7"/>
      <c r="U13" s="28" t="s">
        <v>26</v>
      </c>
      <c r="V13" s="7" t="s">
        <v>39</v>
      </c>
      <c r="W13" s="7"/>
      <c r="X13" s="7"/>
      <c r="Y13" s="7"/>
      <c r="Z13" s="7"/>
      <c r="AA13" s="7"/>
      <c r="AB13" s="5" t="s">
        <v>2</v>
      </c>
      <c r="AC13" s="7"/>
    </row>
    <row r="14" spans="1:29" s="2" customFormat="1" x14ac:dyDescent="0.25">
      <c r="A14" s="9"/>
      <c r="B14" s="9"/>
      <c r="C14" s="15" t="s">
        <v>40</v>
      </c>
      <c r="D14" s="12"/>
      <c r="E14" s="12"/>
      <c r="F14" s="16"/>
      <c r="G14" s="16">
        <v>9890</v>
      </c>
      <c r="H14" s="32" t="s">
        <v>41</v>
      </c>
      <c r="I14" s="7"/>
      <c r="J14" s="7"/>
      <c r="K14" s="33"/>
      <c r="L14" s="33"/>
      <c r="M14" s="9"/>
      <c r="N14" s="5" t="s">
        <v>2</v>
      </c>
      <c r="O14" s="7"/>
      <c r="P14" s="5" t="s">
        <v>7</v>
      </c>
      <c r="Q14" s="7">
        <f>SUMPRODUCT(G17:G18,H17:H18)</f>
        <v>19512.5</v>
      </c>
      <c r="R14" s="7"/>
      <c r="S14" s="7"/>
      <c r="T14" s="7"/>
      <c r="U14" s="28" t="s">
        <v>26</v>
      </c>
      <c r="V14" s="7">
        <f>G19</f>
        <v>5575</v>
      </c>
      <c r="W14" s="7"/>
      <c r="X14" s="7"/>
      <c r="Y14" s="7"/>
      <c r="Z14" s="7"/>
      <c r="AA14" s="7"/>
      <c r="AB14" s="5" t="s">
        <v>2</v>
      </c>
      <c r="AC14" s="7"/>
    </row>
    <row r="15" spans="1:29" s="2" customForma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5" t="s">
        <v>2</v>
      </c>
      <c r="O15" s="7"/>
      <c r="P15" s="5" t="s">
        <v>7</v>
      </c>
      <c r="Q15" s="30">
        <f>Q14/V14</f>
        <v>3.5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5" t="s">
        <v>2</v>
      </c>
      <c r="AC15" s="7"/>
    </row>
    <row r="16" spans="1:29" s="2" customFormat="1" x14ac:dyDescent="0.25">
      <c r="C16" s="21" t="s">
        <v>42</v>
      </c>
      <c r="D16" s="10"/>
      <c r="E16" s="10"/>
      <c r="F16" s="22"/>
      <c r="G16" s="24" t="s">
        <v>29</v>
      </c>
      <c r="H16" s="24" t="s">
        <v>30</v>
      </c>
      <c r="I16" s="7"/>
      <c r="J16" s="7"/>
      <c r="K16" s="7"/>
      <c r="L16" s="7"/>
      <c r="M16" s="9"/>
      <c r="N16" s="5" t="s">
        <v>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5" t="s">
        <v>2</v>
      </c>
      <c r="AC16" s="7"/>
    </row>
    <row r="17" spans="3:29" s="2" customFormat="1" x14ac:dyDescent="0.25">
      <c r="C17" s="18" t="s">
        <v>43</v>
      </c>
      <c r="D17" s="11"/>
      <c r="E17" s="11"/>
      <c r="F17" s="19"/>
      <c r="G17" s="20">
        <v>4460</v>
      </c>
      <c r="H17" s="29">
        <v>3.75</v>
      </c>
      <c r="I17" s="7"/>
      <c r="J17" s="7"/>
      <c r="K17" s="7"/>
      <c r="L17" s="7"/>
      <c r="M17" s="9"/>
      <c r="N17" s="5" t="s">
        <v>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5" t="s">
        <v>2</v>
      </c>
      <c r="AC17" s="7"/>
    </row>
    <row r="18" spans="3:29" s="2" customFormat="1" x14ac:dyDescent="0.25">
      <c r="C18" s="15" t="s">
        <v>44</v>
      </c>
      <c r="D18" s="12"/>
      <c r="E18" s="12"/>
      <c r="F18" s="16"/>
      <c r="G18" s="17">
        <v>1115</v>
      </c>
      <c r="H18" s="31">
        <v>2.5</v>
      </c>
      <c r="I18" s="7"/>
      <c r="J18" s="7"/>
      <c r="K18" s="7"/>
      <c r="L18" s="7"/>
      <c r="M18" s="9"/>
      <c r="N18" s="5" t="s">
        <v>2</v>
      </c>
      <c r="O18" s="34" t="s">
        <v>45</v>
      </c>
      <c r="P18" s="2" t="s">
        <v>46</v>
      </c>
      <c r="S18" s="7"/>
      <c r="T18" s="7"/>
      <c r="U18" s="7"/>
      <c r="V18" s="7"/>
      <c r="W18" s="7"/>
      <c r="X18" s="7"/>
      <c r="Y18" s="7"/>
      <c r="Z18" s="7"/>
      <c r="AA18" s="7"/>
      <c r="AB18" s="5" t="s">
        <v>2</v>
      </c>
      <c r="AC18" s="7"/>
    </row>
    <row r="19" spans="3:29" s="2" customFormat="1" x14ac:dyDescent="0.25">
      <c r="C19" s="15" t="s">
        <v>40</v>
      </c>
      <c r="D19" s="12"/>
      <c r="E19" s="12"/>
      <c r="F19" s="16"/>
      <c r="G19" s="16">
        <v>5575</v>
      </c>
      <c r="H19" s="32" t="s">
        <v>41</v>
      </c>
      <c r="I19" s="7"/>
      <c r="J19" s="7"/>
      <c r="K19" s="35"/>
      <c r="L19" s="33"/>
      <c r="M19" s="9"/>
      <c r="N19" s="5" t="s">
        <v>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 t="s">
        <v>2</v>
      </c>
      <c r="AC19" s="7"/>
    </row>
    <row r="20" spans="3:29" s="2" customForma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5" t="s">
        <v>2</v>
      </c>
      <c r="O20" s="7"/>
      <c r="P20" s="5" t="s">
        <v>12</v>
      </c>
      <c r="Q20" s="5" t="s">
        <v>7</v>
      </c>
      <c r="R20" s="7" t="s">
        <v>13</v>
      </c>
      <c r="S20" s="7"/>
      <c r="T20" s="5" t="s">
        <v>9</v>
      </c>
      <c r="U20" s="5" t="s">
        <v>14</v>
      </c>
      <c r="V20" s="5" t="s">
        <v>9</v>
      </c>
      <c r="W20" s="7" t="s">
        <v>27</v>
      </c>
      <c r="X20" s="7"/>
      <c r="Y20" s="7"/>
      <c r="Z20" s="7"/>
      <c r="AA20" s="7"/>
      <c r="AB20" s="5" t="s">
        <v>2</v>
      </c>
      <c r="AC20" s="7"/>
    </row>
    <row r="21" spans="3:29" s="2" customFormat="1" x14ac:dyDescent="0.25">
      <c r="C21" s="7"/>
      <c r="D21" s="7"/>
      <c r="E21" s="7"/>
      <c r="F21" s="7"/>
      <c r="G21" s="7"/>
      <c r="H21" s="7"/>
      <c r="I21" s="7"/>
      <c r="J21" s="7"/>
      <c r="K21" s="7"/>
      <c r="L21" s="35"/>
      <c r="M21" s="9"/>
      <c r="N21" s="5" t="s">
        <v>2</v>
      </c>
      <c r="O21" s="7"/>
      <c r="P21" s="7"/>
      <c r="Q21" s="5" t="s">
        <v>7</v>
      </c>
      <c r="R21" s="36">
        <f>Q8</f>
        <v>6.5166835187057632</v>
      </c>
      <c r="S21" s="7"/>
      <c r="T21" s="5" t="s">
        <v>9</v>
      </c>
      <c r="U21" s="23">
        <v>1.2500000000000001E-2</v>
      </c>
      <c r="V21" s="5" t="s">
        <v>9</v>
      </c>
      <c r="W21" s="5">
        <f>G14</f>
        <v>9890</v>
      </c>
      <c r="X21" s="7"/>
      <c r="Y21" s="7"/>
      <c r="Z21" s="7"/>
      <c r="AA21" s="7"/>
      <c r="AB21" s="5" t="s">
        <v>2</v>
      </c>
      <c r="AC21" s="7"/>
    </row>
    <row r="22" spans="3:29" s="2" customForma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5" t="s">
        <v>2</v>
      </c>
      <c r="O22" s="7"/>
      <c r="P22" s="7"/>
      <c r="Q22" s="5" t="s">
        <v>7</v>
      </c>
      <c r="R22" s="25">
        <f>R21*U21*W21</f>
        <v>805.625</v>
      </c>
      <c r="S22" s="7"/>
      <c r="T22" s="7"/>
      <c r="U22" s="7"/>
      <c r="V22" s="7"/>
      <c r="W22" s="7"/>
      <c r="X22" s="7"/>
      <c r="Y22" s="7"/>
      <c r="Z22" s="7"/>
      <c r="AA22" s="7"/>
      <c r="AB22" s="5" t="s">
        <v>2</v>
      </c>
      <c r="AC22" s="7"/>
    </row>
    <row r="23" spans="3:29" s="2" customForma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5" t="s">
        <v>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5" t="s">
        <v>2</v>
      </c>
      <c r="AC23" s="7"/>
    </row>
    <row r="24" spans="3:29" s="2" customForma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5" t="s">
        <v>2</v>
      </c>
      <c r="O24" s="34" t="s">
        <v>47</v>
      </c>
      <c r="P24" s="2" t="s">
        <v>46</v>
      </c>
      <c r="S24" s="7"/>
      <c r="T24" s="7"/>
      <c r="U24" s="7"/>
      <c r="V24" s="7"/>
      <c r="W24" s="7"/>
      <c r="X24" s="7"/>
      <c r="Y24" s="7"/>
      <c r="Z24" s="7"/>
      <c r="AA24" s="7"/>
      <c r="AB24" s="5" t="s">
        <v>2</v>
      </c>
      <c r="AC24" s="7"/>
    </row>
    <row r="25" spans="3:29" s="2" customForma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5" t="s">
        <v>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5" t="s">
        <v>2</v>
      </c>
      <c r="AC25" s="7"/>
    </row>
    <row r="26" spans="3:29" s="2" customForma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5" t="s">
        <v>2</v>
      </c>
      <c r="O26" s="7"/>
      <c r="P26" s="5" t="s">
        <v>12</v>
      </c>
      <c r="Q26" s="5" t="s">
        <v>7</v>
      </c>
      <c r="R26" s="7" t="s">
        <v>16</v>
      </c>
      <c r="S26" s="7"/>
      <c r="T26" s="5" t="s">
        <v>9</v>
      </c>
      <c r="U26" s="5" t="s">
        <v>14</v>
      </c>
      <c r="V26" s="5" t="s">
        <v>9</v>
      </c>
      <c r="W26" s="7" t="s">
        <v>39</v>
      </c>
      <c r="X26" s="7"/>
      <c r="Y26" s="7"/>
      <c r="Z26" s="7"/>
      <c r="AA26" s="7"/>
      <c r="AB26" s="5" t="s">
        <v>2</v>
      </c>
      <c r="AC26" s="7"/>
    </row>
    <row r="27" spans="3:29" s="2" customForma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5" t="s">
        <v>2</v>
      </c>
      <c r="O27" s="7"/>
      <c r="P27" s="7"/>
      <c r="Q27" s="5" t="s">
        <v>7</v>
      </c>
      <c r="R27" s="36">
        <f>Q15</f>
        <v>3.5</v>
      </c>
      <c r="S27" s="7"/>
      <c r="T27" s="5" t="s">
        <v>9</v>
      </c>
      <c r="U27" s="23">
        <v>1.2500000000000001E-2</v>
      </c>
      <c r="V27" s="5" t="s">
        <v>9</v>
      </c>
      <c r="W27" s="7">
        <f>G19</f>
        <v>5575</v>
      </c>
      <c r="X27" s="7"/>
      <c r="Y27" s="7"/>
      <c r="Z27" s="7"/>
      <c r="AA27" s="7"/>
      <c r="AB27" s="5" t="s">
        <v>2</v>
      </c>
      <c r="AC27" s="7"/>
    </row>
    <row r="28" spans="3:29" s="2" customForma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5" t="s">
        <v>2</v>
      </c>
      <c r="O28" s="7"/>
      <c r="P28" s="7"/>
      <c r="Q28" s="5" t="s">
        <v>7</v>
      </c>
      <c r="R28" s="25">
        <f>R27*U27*W27</f>
        <v>243.90625000000003</v>
      </c>
      <c r="S28" s="7"/>
      <c r="T28" s="7"/>
      <c r="U28" s="7"/>
      <c r="V28" s="7"/>
      <c r="W28" s="7"/>
      <c r="X28" s="7"/>
      <c r="Y28" s="7"/>
      <c r="Z28" s="7"/>
      <c r="AA28" s="7"/>
      <c r="AB28" s="5" t="s">
        <v>2</v>
      </c>
      <c r="AC28" s="7"/>
    </row>
    <row r="29" spans="3:29" s="2" customForma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5" t="s">
        <v>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5" t="s">
        <v>2</v>
      </c>
      <c r="AC29" s="7"/>
    </row>
    <row r="30" spans="3:29" s="2" customForma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5" t="s">
        <v>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5" t="s">
        <v>2</v>
      </c>
      <c r="AC30" s="7"/>
    </row>
    <row r="31" spans="3:29" s="2" customForma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5" t="s">
        <v>2</v>
      </c>
      <c r="O31" s="14" t="s">
        <v>17</v>
      </c>
      <c r="P31" s="7" t="s">
        <v>18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5" t="s">
        <v>2</v>
      </c>
      <c r="AC31" s="7"/>
    </row>
    <row r="32" spans="3:29" s="2" customForma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5" t="s">
        <v>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5" t="s">
        <v>2</v>
      </c>
      <c r="AC32" s="7"/>
    </row>
    <row r="33" spans="1:29" s="2" customForma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5" t="s">
        <v>2</v>
      </c>
      <c r="O33" s="7"/>
      <c r="P33" s="5" t="s">
        <v>19</v>
      </c>
      <c r="Q33" s="5" t="s">
        <v>7</v>
      </c>
      <c r="R33" s="5" t="s">
        <v>2</v>
      </c>
      <c r="S33" s="5" t="s">
        <v>12</v>
      </c>
      <c r="T33" s="5" t="s">
        <v>8</v>
      </c>
      <c r="U33" s="5" t="s">
        <v>15</v>
      </c>
      <c r="V33" s="5" t="s">
        <v>2</v>
      </c>
      <c r="W33" s="7"/>
      <c r="X33" s="7"/>
      <c r="Y33" s="7"/>
      <c r="Z33" s="7"/>
      <c r="AA33" s="7"/>
      <c r="AB33" s="5" t="s">
        <v>2</v>
      </c>
      <c r="AC33" s="7"/>
    </row>
    <row r="34" spans="1:29" s="2" customForma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5" t="s">
        <v>2</v>
      </c>
      <c r="O34" s="7"/>
      <c r="P34" s="7"/>
      <c r="Q34" s="5" t="s">
        <v>7</v>
      </c>
      <c r="R34" s="5" t="s">
        <v>2</v>
      </c>
      <c r="S34" s="26">
        <f>R22</f>
        <v>805.625</v>
      </c>
      <c r="T34" s="5" t="s">
        <v>8</v>
      </c>
      <c r="U34" s="26">
        <f>R28</f>
        <v>243.90625000000003</v>
      </c>
      <c r="V34" s="5" t="s">
        <v>2</v>
      </c>
      <c r="W34" s="7"/>
      <c r="X34" s="7"/>
      <c r="Y34" s="7"/>
      <c r="Z34" s="7"/>
      <c r="AA34" s="7"/>
      <c r="AB34" s="5" t="s">
        <v>2</v>
      </c>
      <c r="AC34" s="7"/>
    </row>
    <row r="35" spans="1:29" s="2" customForma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5" t="s">
        <v>2</v>
      </c>
      <c r="O35" s="7"/>
      <c r="P35" s="7"/>
      <c r="Q35" s="5" t="s">
        <v>7</v>
      </c>
      <c r="R35" s="27">
        <f>ABS(S34-U34)</f>
        <v>561.71875</v>
      </c>
      <c r="S35" s="7"/>
      <c r="T35" s="7"/>
      <c r="U35" s="7"/>
      <c r="V35" s="7"/>
      <c r="W35" s="7"/>
      <c r="X35" s="7"/>
      <c r="Y35" s="7"/>
      <c r="Z35" s="7"/>
      <c r="AA35" s="7"/>
      <c r="AB35" s="5" t="s">
        <v>2</v>
      </c>
      <c r="AC35" s="7"/>
    </row>
    <row r="36" spans="1:29" s="2" customForma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5" t="s">
        <v>2</v>
      </c>
      <c r="O36" s="7"/>
      <c r="P36" s="7"/>
      <c r="Q36" s="7"/>
      <c r="R36" s="13" t="s">
        <v>20</v>
      </c>
      <c r="S36" s="7"/>
      <c r="T36" s="7"/>
      <c r="U36" s="7"/>
      <c r="V36" s="7"/>
      <c r="W36" s="7"/>
      <c r="X36" s="7"/>
      <c r="Y36" s="7"/>
      <c r="Z36" s="7"/>
      <c r="AA36" s="7"/>
      <c r="AB36" s="5" t="s">
        <v>2</v>
      </c>
      <c r="AC36" s="7"/>
    </row>
    <row r="37" spans="1:29" s="2" customForma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5" t="s">
        <v>2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5" t="s">
        <v>2</v>
      </c>
      <c r="AC37" s="7"/>
    </row>
    <row r="38" spans="1:29" s="2" customForma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5" t="s">
        <v>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5" t="s">
        <v>2</v>
      </c>
      <c r="AC38" s="7"/>
    </row>
    <row r="39" spans="1:29" s="2" customForma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5" t="s">
        <v>2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5" t="s">
        <v>2</v>
      </c>
      <c r="AC39" s="7"/>
    </row>
    <row r="40" spans="1:29" s="2" customFormat="1" x14ac:dyDescent="0.25">
      <c r="N40" s="5" t="s">
        <v>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5" t="s">
        <v>2</v>
      </c>
      <c r="AC40" s="7"/>
    </row>
    <row r="41" spans="1:29" s="2" customFormat="1" x14ac:dyDescent="0.25">
      <c r="N41" s="5" t="s">
        <v>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5" t="s">
        <v>2</v>
      </c>
      <c r="AC41" s="7"/>
    </row>
    <row r="42" spans="1:29" s="2" customFormat="1" x14ac:dyDescent="0.25">
      <c r="N42" s="5" t="s">
        <v>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5" t="s">
        <v>2</v>
      </c>
      <c r="AC42" s="7"/>
    </row>
    <row r="43" spans="1:29" s="2" customFormat="1" x14ac:dyDescent="0.25">
      <c r="N43" s="5" t="s">
        <v>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5" t="s">
        <v>2</v>
      </c>
      <c r="AC43" s="7"/>
    </row>
    <row r="44" spans="1:29" s="2" customFormat="1" x14ac:dyDescent="0.25">
      <c r="N44" s="5" t="s">
        <v>2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5" t="s">
        <v>2</v>
      </c>
      <c r="AC44" s="7"/>
    </row>
    <row r="45" spans="1:29" s="2" customFormat="1" x14ac:dyDescent="0.25">
      <c r="N45" s="5" t="s">
        <v>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5" t="s">
        <v>2</v>
      </c>
      <c r="AC45" s="7"/>
    </row>
    <row r="46" spans="1:29" s="2" customFormat="1" x14ac:dyDescent="0.25">
      <c r="N46" s="5" t="s">
        <v>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5" t="s">
        <v>2</v>
      </c>
      <c r="AC46" s="7"/>
    </row>
    <row r="47" spans="1:29" s="2" customFormat="1" x14ac:dyDescent="0.25">
      <c r="N47" s="5" t="s">
        <v>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5" t="s">
        <v>2</v>
      </c>
      <c r="AC47" s="7"/>
    </row>
    <row r="48" spans="1:29" s="2" customFormat="1" x14ac:dyDescent="0.25">
      <c r="N48" s="5" t="s">
        <v>2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5" t="s">
        <v>2</v>
      </c>
      <c r="AC48" s="7"/>
    </row>
    <row r="49" spans="14:29" s="2" customFormat="1" x14ac:dyDescent="0.25">
      <c r="N49" s="5" t="s">
        <v>2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" t="s">
        <v>2</v>
      </c>
      <c r="AC49" s="7"/>
    </row>
    <row r="50" spans="14:29" s="2" customFormat="1" x14ac:dyDescent="0.25">
      <c r="N50" s="5" t="s">
        <v>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" t="s">
        <v>2</v>
      </c>
      <c r="AC50" s="7"/>
    </row>
    <row r="51" spans="14:29" s="2" customFormat="1" x14ac:dyDescent="0.25">
      <c r="N51" s="5" t="s">
        <v>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" t="s">
        <v>2</v>
      </c>
      <c r="AC51" s="7"/>
    </row>
    <row r="52" spans="14:29" s="2" customFormat="1" x14ac:dyDescent="0.25">
      <c r="N52" s="5" t="s">
        <v>2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" t="s">
        <v>2</v>
      </c>
      <c r="AC52" s="7"/>
    </row>
    <row r="53" spans="14:29" s="2" customFormat="1" x14ac:dyDescent="0.25">
      <c r="N53" s="5" t="s">
        <v>2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" t="s">
        <v>2</v>
      </c>
      <c r="AC53" s="7"/>
    </row>
    <row r="54" spans="14:29" s="2" customFormat="1" x14ac:dyDescent="0.25">
      <c r="N54" s="5" t="s">
        <v>2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" t="s">
        <v>2</v>
      </c>
      <c r="AC54" s="7"/>
    </row>
    <row r="55" spans="14:29" s="2" customFormat="1" x14ac:dyDescent="0.25">
      <c r="N55" s="5" t="s">
        <v>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" t="s">
        <v>2</v>
      </c>
      <c r="AC55" s="7"/>
    </row>
    <row r="56" spans="14:29" s="2" customFormat="1" x14ac:dyDescent="0.25">
      <c r="N56" s="5" t="s">
        <v>2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" t="s">
        <v>2</v>
      </c>
      <c r="AC56" s="7"/>
    </row>
    <row r="57" spans="14:29" s="2" customFormat="1" x14ac:dyDescent="0.25">
      <c r="N57" s="5" t="s">
        <v>2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" t="s">
        <v>2</v>
      </c>
      <c r="AC57" s="7"/>
    </row>
    <row r="58" spans="14:29" s="2" customFormat="1" x14ac:dyDescent="0.25">
      <c r="N58" s="5" t="s">
        <v>2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" t="s">
        <v>2</v>
      </c>
      <c r="AC58" s="7"/>
    </row>
    <row r="59" spans="14:29" s="2" customFormat="1" x14ac:dyDescent="0.25">
      <c r="N59" s="5" t="s">
        <v>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" t="s">
        <v>2</v>
      </c>
      <c r="AC59" s="7"/>
    </row>
  </sheetData>
  <conditionalFormatting sqref="J28">
    <cfRule type="cellIs" dxfId="5" priority="1" operator="equal">
      <formula>"met"</formula>
    </cfRule>
    <cfRule type="cellIs" dxfId="4" priority="2" operator="equal">
      <formula>"not met"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59"/>
  <sheetViews>
    <sheetView workbookViewId="0"/>
  </sheetViews>
  <sheetFormatPr defaultRowHeight="15" x14ac:dyDescent="0.25"/>
  <sheetData>
    <row r="1" spans="1:14" s="2" customFormat="1" x14ac:dyDescent="0.25">
      <c r="A1" s="1" t="s">
        <v>0</v>
      </c>
      <c r="C1" t="s">
        <v>1</v>
      </c>
      <c r="D1" s="3"/>
      <c r="E1" s="3"/>
      <c r="N1" s="4" t="s">
        <v>2</v>
      </c>
    </row>
    <row r="2" spans="1:14" s="2" customFormat="1" x14ac:dyDescent="0.25">
      <c r="A2" s="1" t="s">
        <v>3</v>
      </c>
      <c r="C2" s="2" t="s">
        <v>4</v>
      </c>
      <c r="N2" s="4" t="s">
        <v>2</v>
      </c>
    </row>
    <row r="3" spans="1:14" s="2" customFormat="1" x14ac:dyDescent="0.25">
      <c r="A3" s="1" t="s">
        <v>5</v>
      </c>
      <c r="C3" s="2" t="s">
        <v>21</v>
      </c>
      <c r="N3" s="4" t="s">
        <v>2</v>
      </c>
    </row>
    <row r="4" spans="1:14" s="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 t="s">
        <v>2</v>
      </c>
    </row>
    <row r="5" spans="1:14" s="2" customFormat="1" x14ac:dyDescent="0.25">
      <c r="A5" s="8" t="s">
        <v>10</v>
      </c>
      <c r="C5" s="7" t="s">
        <v>11</v>
      </c>
      <c r="D5" s="7"/>
      <c r="E5" s="7"/>
      <c r="F5" s="7"/>
      <c r="G5" s="7"/>
      <c r="H5" s="7"/>
      <c r="I5" s="7"/>
      <c r="J5" s="7"/>
      <c r="K5" s="7"/>
      <c r="L5" s="7"/>
      <c r="M5" s="9"/>
      <c r="N5" s="5" t="s">
        <v>2</v>
      </c>
    </row>
    <row r="6" spans="1:14" s="2" customForma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5" t="s">
        <v>2</v>
      </c>
    </row>
    <row r="7" spans="1:14" s="2" customFormat="1" x14ac:dyDescent="0.25">
      <c r="A7" s="8" t="s">
        <v>6</v>
      </c>
      <c r="C7" s="21" t="s">
        <v>28</v>
      </c>
      <c r="D7" s="10"/>
      <c r="E7" s="10"/>
      <c r="F7" s="22"/>
      <c r="G7" s="24" t="s">
        <v>29</v>
      </c>
      <c r="H7" s="24" t="s">
        <v>30</v>
      </c>
      <c r="I7" s="7"/>
      <c r="J7" s="7"/>
      <c r="K7" s="7"/>
      <c r="L7" s="7"/>
      <c r="M7" s="9"/>
      <c r="N7" s="5" t="s">
        <v>2</v>
      </c>
    </row>
    <row r="8" spans="1:14" s="2" customFormat="1" x14ac:dyDescent="0.25">
      <c r="A8" s="8"/>
      <c r="B8" s="9"/>
      <c r="C8" s="18" t="s">
        <v>31</v>
      </c>
      <c r="D8" s="11"/>
      <c r="E8" s="11"/>
      <c r="F8" s="19"/>
      <c r="G8" s="20">
        <v>650</v>
      </c>
      <c r="H8" s="29">
        <v>4</v>
      </c>
      <c r="I8" s="7"/>
      <c r="J8" s="7"/>
      <c r="K8" s="9"/>
      <c r="L8" s="9"/>
      <c r="M8" s="9"/>
      <c r="N8" s="5" t="s">
        <v>2</v>
      </c>
    </row>
    <row r="9" spans="1:14" s="2" customFormat="1" x14ac:dyDescent="0.25">
      <c r="A9" s="9"/>
      <c r="B9" s="9"/>
      <c r="C9" s="18" t="s">
        <v>32</v>
      </c>
      <c r="D9" s="11"/>
      <c r="E9" s="11"/>
      <c r="F9" s="19"/>
      <c r="G9" s="20">
        <v>930</v>
      </c>
      <c r="H9" s="29">
        <v>9.75</v>
      </c>
      <c r="I9" s="7"/>
      <c r="J9" s="7"/>
      <c r="K9" s="9"/>
      <c r="L9" s="9"/>
      <c r="M9" s="9"/>
      <c r="N9" s="5" t="s">
        <v>2</v>
      </c>
    </row>
    <row r="10" spans="1:14" s="2" customFormat="1" x14ac:dyDescent="0.25">
      <c r="A10" s="9"/>
      <c r="B10" s="9"/>
      <c r="C10" s="18" t="s">
        <v>33</v>
      </c>
      <c r="D10" s="11"/>
      <c r="E10" s="11"/>
      <c r="F10" s="19"/>
      <c r="G10" s="20">
        <v>890</v>
      </c>
      <c r="H10" s="29">
        <v>2</v>
      </c>
      <c r="I10" s="7"/>
      <c r="J10" s="7"/>
      <c r="K10" s="9"/>
      <c r="L10" s="9"/>
      <c r="M10" s="9"/>
      <c r="N10" s="5" t="s">
        <v>2</v>
      </c>
    </row>
    <row r="11" spans="1:14" s="2" customFormat="1" x14ac:dyDescent="0.25">
      <c r="A11" s="9"/>
      <c r="B11" s="9"/>
      <c r="C11" s="18" t="s">
        <v>35</v>
      </c>
      <c r="D11" s="11"/>
      <c r="E11" s="11"/>
      <c r="F11" s="19"/>
      <c r="G11" s="20">
        <v>660</v>
      </c>
      <c r="H11" s="29">
        <v>2.75</v>
      </c>
      <c r="I11" s="7"/>
      <c r="J11" s="7"/>
      <c r="K11" s="9"/>
      <c r="L11" s="9"/>
      <c r="M11" s="9"/>
      <c r="N11" s="5" t="s">
        <v>2</v>
      </c>
    </row>
    <row r="12" spans="1:14" s="2" customFormat="1" x14ac:dyDescent="0.25">
      <c r="A12" s="8"/>
      <c r="B12" s="9"/>
      <c r="C12" s="18" t="s">
        <v>36</v>
      </c>
      <c r="D12" s="11"/>
      <c r="E12" s="11"/>
      <c r="F12" s="19"/>
      <c r="G12" s="20">
        <v>830</v>
      </c>
      <c r="H12" s="29">
        <v>19</v>
      </c>
      <c r="I12" s="7"/>
      <c r="J12" s="7"/>
      <c r="K12" s="9"/>
      <c r="L12" s="9"/>
      <c r="M12" s="9"/>
      <c r="N12" s="5" t="s">
        <v>2</v>
      </c>
    </row>
    <row r="13" spans="1:14" s="2" customFormat="1" x14ac:dyDescent="0.25">
      <c r="A13" s="9"/>
      <c r="B13" s="9"/>
      <c r="C13" s="15" t="s">
        <v>38</v>
      </c>
      <c r="D13" s="12"/>
      <c r="E13" s="12"/>
      <c r="F13" s="16"/>
      <c r="G13" s="17">
        <v>880</v>
      </c>
      <c r="H13" s="31">
        <v>3</v>
      </c>
      <c r="I13" s="7"/>
      <c r="J13" s="7"/>
      <c r="K13" s="9"/>
      <c r="L13" s="9"/>
      <c r="M13" s="9"/>
      <c r="N13" s="5" t="s">
        <v>2</v>
      </c>
    </row>
    <row r="14" spans="1:14" s="2" customFormat="1" x14ac:dyDescent="0.25">
      <c r="A14" s="9"/>
      <c r="B14" s="9"/>
      <c r="C14" s="15" t="s">
        <v>40</v>
      </c>
      <c r="D14" s="12"/>
      <c r="E14" s="12"/>
      <c r="F14" s="16"/>
      <c r="G14" s="16">
        <v>4840</v>
      </c>
      <c r="H14" s="32" t="s">
        <v>41</v>
      </c>
      <c r="I14" s="7"/>
      <c r="J14" s="7"/>
      <c r="K14" s="33"/>
      <c r="L14" s="33"/>
      <c r="M14" s="9"/>
      <c r="N14" s="5" t="s">
        <v>2</v>
      </c>
    </row>
    <row r="15" spans="1:14" s="2" customForma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5" t="s">
        <v>2</v>
      </c>
    </row>
    <row r="16" spans="1:14" s="2" customFormat="1" x14ac:dyDescent="0.25">
      <c r="C16" s="21" t="s">
        <v>42</v>
      </c>
      <c r="D16" s="10"/>
      <c r="E16" s="10"/>
      <c r="F16" s="22"/>
      <c r="G16" s="24" t="s">
        <v>29</v>
      </c>
      <c r="H16" s="24" t="s">
        <v>30</v>
      </c>
      <c r="I16" s="7"/>
      <c r="J16" s="7"/>
      <c r="K16" s="7"/>
      <c r="L16" s="7"/>
      <c r="M16" s="9"/>
      <c r="N16" s="5" t="s">
        <v>2</v>
      </c>
    </row>
    <row r="17" spans="3:14" s="2" customFormat="1" x14ac:dyDescent="0.25">
      <c r="C17" s="18" t="s">
        <v>43</v>
      </c>
      <c r="D17" s="11"/>
      <c r="E17" s="11"/>
      <c r="F17" s="19"/>
      <c r="G17" s="20">
        <v>2660</v>
      </c>
      <c r="H17" s="29">
        <v>3.75</v>
      </c>
      <c r="I17" s="7"/>
      <c r="J17" s="7"/>
      <c r="K17" s="7"/>
      <c r="L17" s="7"/>
      <c r="M17" s="9"/>
      <c r="N17" s="5" t="s">
        <v>2</v>
      </c>
    </row>
    <row r="18" spans="3:14" s="2" customFormat="1" x14ac:dyDescent="0.25">
      <c r="C18" s="15" t="s">
        <v>44</v>
      </c>
      <c r="D18" s="12"/>
      <c r="E18" s="12"/>
      <c r="F18" s="16"/>
      <c r="G18" s="17">
        <v>426</v>
      </c>
      <c r="H18" s="31">
        <v>2.75</v>
      </c>
      <c r="I18" s="7"/>
      <c r="J18" s="7"/>
      <c r="K18" s="7"/>
      <c r="L18" s="7"/>
      <c r="M18" s="9"/>
      <c r="N18" s="5" t="s">
        <v>2</v>
      </c>
    </row>
    <row r="19" spans="3:14" s="2" customFormat="1" x14ac:dyDescent="0.25">
      <c r="C19" s="15" t="s">
        <v>40</v>
      </c>
      <c r="D19" s="12"/>
      <c r="E19" s="12"/>
      <c r="F19" s="16"/>
      <c r="G19" s="16">
        <v>3086</v>
      </c>
      <c r="H19" s="32" t="s">
        <v>41</v>
      </c>
      <c r="I19" s="7"/>
      <c r="J19" s="7"/>
      <c r="K19" s="35"/>
      <c r="L19" s="33"/>
      <c r="M19" s="9"/>
      <c r="N19" s="5" t="s">
        <v>2</v>
      </c>
    </row>
    <row r="20" spans="3:14" s="2" customForma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5" t="s">
        <v>2</v>
      </c>
    </row>
    <row r="21" spans="3:14" s="2" customFormat="1" x14ac:dyDescent="0.25">
      <c r="C21" s="7"/>
      <c r="D21" s="7"/>
      <c r="E21" s="7"/>
      <c r="F21" s="7"/>
      <c r="G21" s="7"/>
      <c r="H21" s="7"/>
      <c r="I21" s="7"/>
      <c r="J21" s="7"/>
      <c r="K21" s="7"/>
      <c r="L21" s="35"/>
      <c r="M21" s="9"/>
      <c r="N21" s="5" t="s">
        <v>2</v>
      </c>
    </row>
    <row r="22" spans="3:14" s="2" customForma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5" t="s">
        <v>2</v>
      </c>
    </row>
    <row r="23" spans="3:14" s="2" customForma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5" t="s">
        <v>2</v>
      </c>
    </row>
    <row r="24" spans="3:14" s="2" customForma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5" t="s">
        <v>2</v>
      </c>
    </row>
    <row r="25" spans="3:14" s="2" customForma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5" t="s">
        <v>2</v>
      </c>
    </row>
    <row r="26" spans="3:14" s="2" customForma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5" t="s">
        <v>2</v>
      </c>
    </row>
    <row r="27" spans="3:14" s="2" customForma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5" t="s">
        <v>2</v>
      </c>
    </row>
    <row r="28" spans="3:14" s="2" customForma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5" t="s">
        <v>2</v>
      </c>
    </row>
    <row r="29" spans="3:14" s="2" customForma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5" t="s">
        <v>2</v>
      </c>
    </row>
    <row r="30" spans="3:14" s="2" customForma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5" t="s">
        <v>2</v>
      </c>
    </row>
    <row r="31" spans="3:14" s="2" customForma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5" t="s">
        <v>2</v>
      </c>
    </row>
    <row r="32" spans="3:14" s="2" customForma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5" t="s">
        <v>2</v>
      </c>
    </row>
    <row r="33" spans="1:14" s="2" customForma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5" t="s">
        <v>2</v>
      </c>
    </row>
    <row r="34" spans="1:14" s="2" customForma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5" t="s">
        <v>2</v>
      </c>
    </row>
    <row r="35" spans="1:14" s="2" customForma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5" t="s">
        <v>2</v>
      </c>
    </row>
    <row r="36" spans="1:14" s="2" customForma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5" t="s">
        <v>2</v>
      </c>
    </row>
    <row r="37" spans="1:14" s="2" customForma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5" t="s">
        <v>2</v>
      </c>
    </row>
    <row r="38" spans="1:14" s="2" customForma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5" t="s">
        <v>2</v>
      </c>
    </row>
    <row r="39" spans="1:14" s="2" customForma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5" t="s">
        <v>2</v>
      </c>
    </row>
    <row r="40" spans="1:14" s="2" customFormat="1" x14ac:dyDescent="0.25">
      <c r="N40" s="5" t="s">
        <v>2</v>
      </c>
    </row>
    <row r="41" spans="1:14" s="2" customFormat="1" x14ac:dyDescent="0.25">
      <c r="N41" s="5" t="s">
        <v>2</v>
      </c>
    </row>
    <row r="42" spans="1:14" s="2" customFormat="1" x14ac:dyDescent="0.25">
      <c r="N42" s="5" t="s">
        <v>2</v>
      </c>
    </row>
    <row r="43" spans="1:14" s="2" customFormat="1" x14ac:dyDescent="0.25">
      <c r="N43" s="5" t="s">
        <v>2</v>
      </c>
    </row>
    <row r="44" spans="1:14" s="2" customFormat="1" x14ac:dyDescent="0.25">
      <c r="N44" s="5" t="s">
        <v>2</v>
      </c>
    </row>
    <row r="45" spans="1:14" s="2" customFormat="1" x14ac:dyDescent="0.25">
      <c r="N45" s="5" t="s">
        <v>2</v>
      </c>
    </row>
    <row r="46" spans="1:14" s="2" customFormat="1" x14ac:dyDescent="0.25">
      <c r="N46" s="5" t="s">
        <v>2</v>
      </c>
    </row>
    <row r="47" spans="1:14" s="2" customFormat="1" x14ac:dyDescent="0.25">
      <c r="N47" s="5" t="s">
        <v>2</v>
      </c>
    </row>
    <row r="48" spans="1:14" s="2" customFormat="1" x14ac:dyDescent="0.25">
      <c r="N48" s="5" t="s">
        <v>2</v>
      </c>
    </row>
    <row r="49" spans="14:14" s="2" customFormat="1" x14ac:dyDescent="0.25">
      <c r="N49" s="5" t="s">
        <v>2</v>
      </c>
    </row>
    <row r="50" spans="14:14" s="2" customFormat="1" x14ac:dyDescent="0.25">
      <c r="N50" s="5" t="s">
        <v>2</v>
      </c>
    </row>
    <row r="51" spans="14:14" s="2" customFormat="1" x14ac:dyDescent="0.25">
      <c r="N51" s="5" t="s">
        <v>2</v>
      </c>
    </row>
    <row r="52" spans="14:14" s="2" customFormat="1" x14ac:dyDescent="0.25">
      <c r="N52" s="5" t="s">
        <v>2</v>
      </c>
    </row>
    <row r="53" spans="14:14" s="2" customFormat="1" x14ac:dyDescent="0.25">
      <c r="N53" s="5" t="s">
        <v>2</v>
      </c>
    </row>
    <row r="54" spans="14:14" s="2" customFormat="1" x14ac:dyDescent="0.25">
      <c r="N54" s="5" t="s">
        <v>2</v>
      </c>
    </row>
    <row r="55" spans="14:14" s="2" customFormat="1" x14ac:dyDescent="0.25">
      <c r="N55" s="5" t="s">
        <v>2</v>
      </c>
    </row>
    <row r="56" spans="14:14" s="2" customFormat="1" x14ac:dyDescent="0.25">
      <c r="N56" s="5" t="s">
        <v>2</v>
      </c>
    </row>
    <row r="57" spans="14:14" s="2" customFormat="1" x14ac:dyDescent="0.25">
      <c r="N57" s="5" t="s">
        <v>2</v>
      </c>
    </row>
    <row r="58" spans="14:14" s="2" customFormat="1" x14ac:dyDescent="0.25">
      <c r="N58" s="5" t="s">
        <v>2</v>
      </c>
    </row>
    <row r="59" spans="14:14" s="2" customFormat="1" x14ac:dyDescent="0.25">
      <c r="N59" s="5" t="s">
        <v>2</v>
      </c>
    </row>
  </sheetData>
  <conditionalFormatting sqref="J28">
    <cfRule type="cellIs" dxfId="3" priority="1" operator="equal">
      <formula>"met"</formula>
    </cfRule>
    <cfRule type="cellIs" dxfId="2" priority="2" operator="equal">
      <formula>"not met"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/>
  </sheetViews>
  <sheetFormatPr defaultRowHeight="15" x14ac:dyDescent="0.25"/>
  <sheetData>
    <row r="1" spans="1:29" s="2" customFormat="1" x14ac:dyDescent="0.25">
      <c r="A1" s="1" t="s">
        <v>0</v>
      </c>
      <c r="C1" t="s">
        <v>1</v>
      </c>
      <c r="D1" s="3"/>
      <c r="E1" s="3"/>
      <c r="N1" s="4" t="s">
        <v>2</v>
      </c>
      <c r="AB1" s="5" t="s">
        <v>2</v>
      </c>
      <c r="AC1" s="7"/>
    </row>
    <row r="2" spans="1:29" s="2" customFormat="1" x14ac:dyDescent="0.25">
      <c r="A2" s="1" t="s">
        <v>3</v>
      </c>
      <c r="C2" s="2" t="s">
        <v>4</v>
      </c>
      <c r="N2" s="4" t="s">
        <v>2</v>
      </c>
      <c r="AB2" s="5" t="s">
        <v>2</v>
      </c>
      <c r="AC2" s="7"/>
    </row>
    <row r="3" spans="1:29" s="2" customFormat="1" x14ac:dyDescent="0.25">
      <c r="A3" s="1" t="s">
        <v>5</v>
      </c>
      <c r="C3" s="2" t="s">
        <v>21</v>
      </c>
      <c r="N3" s="4" t="s">
        <v>2</v>
      </c>
      <c r="O3" s="6" t="s">
        <v>22</v>
      </c>
      <c r="P3" s="2" t="s">
        <v>23</v>
      </c>
      <c r="AB3" s="5" t="s">
        <v>2</v>
      </c>
      <c r="AC3" s="7"/>
    </row>
    <row r="4" spans="1:29" s="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 t="s">
        <v>2</v>
      </c>
      <c r="AB4" s="5" t="s">
        <v>2</v>
      </c>
      <c r="AC4" s="7"/>
    </row>
    <row r="5" spans="1:29" s="2" customFormat="1" x14ac:dyDescent="0.25">
      <c r="A5" s="8" t="s">
        <v>10</v>
      </c>
      <c r="C5" s="7" t="s">
        <v>11</v>
      </c>
      <c r="D5" s="7"/>
      <c r="E5" s="7"/>
      <c r="F5" s="7"/>
      <c r="G5" s="7"/>
      <c r="H5" s="7"/>
      <c r="I5" s="7"/>
      <c r="J5" s="7"/>
      <c r="K5" s="7"/>
      <c r="L5" s="7"/>
      <c r="M5" s="9"/>
      <c r="N5" s="5" t="s">
        <v>2</v>
      </c>
      <c r="O5" s="7"/>
      <c r="P5" s="7" t="s">
        <v>24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 t="s">
        <v>2</v>
      </c>
      <c r="AC5" s="7"/>
    </row>
    <row r="6" spans="1:29" s="2" customForma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5" t="s">
        <v>2</v>
      </c>
      <c r="O6" s="7"/>
      <c r="P6" s="5" t="s">
        <v>7</v>
      </c>
      <c r="Q6" s="7" t="s">
        <v>25</v>
      </c>
      <c r="R6" s="7"/>
      <c r="S6" s="7"/>
      <c r="T6" s="7"/>
      <c r="U6" s="28" t="s">
        <v>26</v>
      </c>
      <c r="V6" s="7" t="s">
        <v>27</v>
      </c>
      <c r="W6" s="7"/>
      <c r="X6" s="7"/>
      <c r="Y6" s="7"/>
      <c r="Z6" s="7"/>
      <c r="AA6" s="7"/>
      <c r="AB6" s="5" t="s">
        <v>2</v>
      </c>
      <c r="AC6" s="7"/>
    </row>
    <row r="7" spans="1:29" s="2" customFormat="1" x14ac:dyDescent="0.25">
      <c r="A7" s="8" t="s">
        <v>6</v>
      </c>
      <c r="C7" s="21" t="s">
        <v>28</v>
      </c>
      <c r="D7" s="10"/>
      <c r="E7" s="10"/>
      <c r="F7" s="22"/>
      <c r="G7" s="24" t="s">
        <v>29</v>
      </c>
      <c r="H7" s="24" t="s">
        <v>30</v>
      </c>
      <c r="I7" s="7"/>
      <c r="J7" s="7"/>
      <c r="K7" s="7"/>
      <c r="L7" s="7"/>
      <c r="M7" s="9"/>
      <c r="N7" s="5" t="s">
        <v>2</v>
      </c>
      <c r="O7" s="7"/>
      <c r="P7" s="5" t="s">
        <v>7</v>
      </c>
      <c r="Q7" s="7">
        <f>SUMPRODUCT(G8:G13,H8:H13)</f>
        <v>33672.5</v>
      </c>
      <c r="R7" s="7"/>
      <c r="S7" s="7"/>
      <c r="T7" s="7"/>
      <c r="U7" s="28" t="s">
        <v>26</v>
      </c>
      <c r="V7" s="7">
        <f>G14</f>
        <v>4840</v>
      </c>
      <c r="W7" s="7"/>
      <c r="X7" s="7"/>
      <c r="Y7" s="7"/>
      <c r="Z7" s="7"/>
      <c r="AA7" s="7"/>
      <c r="AB7" s="5" t="s">
        <v>2</v>
      </c>
      <c r="AC7" s="7"/>
    </row>
    <row r="8" spans="1:29" s="2" customFormat="1" x14ac:dyDescent="0.25">
      <c r="A8" s="8"/>
      <c r="B8" s="9"/>
      <c r="C8" s="18" t="s">
        <v>31</v>
      </c>
      <c r="D8" s="11"/>
      <c r="E8" s="11"/>
      <c r="F8" s="19"/>
      <c r="G8" s="20">
        <v>650</v>
      </c>
      <c r="H8" s="29">
        <v>4</v>
      </c>
      <c r="I8" s="7"/>
      <c r="J8" s="7"/>
      <c r="K8" s="9"/>
      <c r="L8" s="9"/>
      <c r="M8" s="9"/>
      <c r="N8" s="5" t="s">
        <v>2</v>
      </c>
      <c r="O8" s="7"/>
      <c r="P8" s="5" t="s">
        <v>7</v>
      </c>
      <c r="Q8" s="30">
        <f>Q7/V7</f>
        <v>6.9571280991735538</v>
      </c>
      <c r="R8" s="7"/>
      <c r="S8" s="7"/>
      <c r="T8" s="7"/>
      <c r="U8" s="7"/>
      <c r="V8" s="7"/>
      <c r="W8" s="7"/>
      <c r="X8" s="7"/>
      <c r="Y8" s="7"/>
      <c r="Z8" s="7"/>
      <c r="AA8" s="7"/>
      <c r="AB8" s="5" t="s">
        <v>2</v>
      </c>
      <c r="AC8" s="7"/>
    </row>
    <row r="9" spans="1:29" s="2" customFormat="1" x14ac:dyDescent="0.25">
      <c r="A9" s="9"/>
      <c r="B9" s="9"/>
      <c r="C9" s="18" t="s">
        <v>32</v>
      </c>
      <c r="D9" s="11"/>
      <c r="E9" s="11"/>
      <c r="F9" s="19"/>
      <c r="G9" s="20">
        <v>930</v>
      </c>
      <c r="H9" s="29">
        <v>9.75</v>
      </c>
      <c r="I9" s="7"/>
      <c r="J9" s="7"/>
      <c r="K9" s="9"/>
      <c r="L9" s="9"/>
      <c r="M9" s="9"/>
      <c r="N9" s="5" t="s">
        <v>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 t="s">
        <v>2</v>
      </c>
      <c r="AC9" s="7"/>
    </row>
    <row r="10" spans="1:29" s="2" customFormat="1" x14ac:dyDescent="0.25">
      <c r="A10" s="9"/>
      <c r="B10" s="9"/>
      <c r="C10" s="18" t="s">
        <v>33</v>
      </c>
      <c r="D10" s="11"/>
      <c r="E10" s="11"/>
      <c r="F10" s="19"/>
      <c r="G10" s="20">
        <v>890</v>
      </c>
      <c r="H10" s="29">
        <v>2</v>
      </c>
      <c r="I10" s="7"/>
      <c r="J10" s="7"/>
      <c r="K10" s="9"/>
      <c r="L10" s="9"/>
      <c r="M10" s="9"/>
      <c r="N10" s="5" t="s">
        <v>2</v>
      </c>
      <c r="O10" s="6" t="s">
        <v>22</v>
      </c>
      <c r="P10" s="2" t="s">
        <v>34</v>
      </c>
      <c r="X10" s="7"/>
      <c r="Y10" s="7"/>
      <c r="Z10" s="7"/>
      <c r="AA10" s="7"/>
      <c r="AB10" s="5" t="s">
        <v>2</v>
      </c>
      <c r="AC10" s="7"/>
    </row>
    <row r="11" spans="1:29" s="2" customFormat="1" x14ac:dyDescent="0.25">
      <c r="A11" s="9"/>
      <c r="B11" s="9"/>
      <c r="C11" s="18" t="s">
        <v>35</v>
      </c>
      <c r="D11" s="11"/>
      <c r="E11" s="11"/>
      <c r="F11" s="19"/>
      <c r="G11" s="20">
        <v>660</v>
      </c>
      <c r="H11" s="29">
        <v>2.75</v>
      </c>
      <c r="I11" s="7"/>
      <c r="J11" s="7"/>
      <c r="K11" s="9"/>
      <c r="L11" s="9"/>
      <c r="M11" s="9"/>
      <c r="N11" s="5" t="s">
        <v>2</v>
      </c>
      <c r="X11" s="7"/>
      <c r="Y11" s="7"/>
      <c r="Z11" s="7"/>
      <c r="AA11" s="7"/>
      <c r="AB11" s="5" t="s">
        <v>2</v>
      </c>
      <c r="AC11" s="7"/>
    </row>
    <row r="12" spans="1:29" s="2" customFormat="1" x14ac:dyDescent="0.25">
      <c r="A12" s="8"/>
      <c r="B12" s="9"/>
      <c r="C12" s="18" t="s">
        <v>36</v>
      </c>
      <c r="D12" s="11"/>
      <c r="E12" s="11"/>
      <c r="F12" s="19"/>
      <c r="G12" s="20">
        <v>830</v>
      </c>
      <c r="H12" s="29">
        <v>19</v>
      </c>
      <c r="I12" s="7"/>
      <c r="J12" s="7"/>
      <c r="K12" s="9"/>
      <c r="L12" s="9"/>
      <c r="M12" s="9"/>
      <c r="N12" s="5" t="s">
        <v>2</v>
      </c>
      <c r="O12" s="7"/>
      <c r="P12" s="7" t="s">
        <v>37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5" t="s">
        <v>2</v>
      </c>
      <c r="AC12" s="7"/>
    </row>
    <row r="13" spans="1:29" s="2" customFormat="1" x14ac:dyDescent="0.25">
      <c r="A13" s="9"/>
      <c r="B13" s="9"/>
      <c r="C13" s="15" t="s">
        <v>38</v>
      </c>
      <c r="D13" s="12"/>
      <c r="E13" s="12"/>
      <c r="F13" s="16"/>
      <c r="G13" s="17">
        <v>880</v>
      </c>
      <c r="H13" s="31">
        <v>3</v>
      </c>
      <c r="I13" s="7"/>
      <c r="J13" s="7"/>
      <c r="K13" s="9"/>
      <c r="L13" s="9"/>
      <c r="M13" s="9"/>
      <c r="N13" s="5" t="s">
        <v>2</v>
      </c>
      <c r="O13" s="7"/>
      <c r="P13" s="5" t="s">
        <v>7</v>
      </c>
      <c r="Q13" s="7" t="s">
        <v>25</v>
      </c>
      <c r="R13" s="7"/>
      <c r="S13" s="7"/>
      <c r="T13" s="7"/>
      <c r="U13" s="28" t="s">
        <v>26</v>
      </c>
      <c r="V13" s="7" t="s">
        <v>39</v>
      </c>
      <c r="W13" s="7"/>
      <c r="X13" s="7"/>
      <c r="Y13" s="7"/>
      <c r="Z13" s="7"/>
      <c r="AA13" s="7"/>
      <c r="AB13" s="5" t="s">
        <v>2</v>
      </c>
      <c r="AC13" s="7"/>
    </row>
    <row r="14" spans="1:29" s="2" customFormat="1" x14ac:dyDescent="0.25">
      <c r="A14" s="9"/>
      <c r="B14" s="9"/>
      <c r="C14" s="15" t="s">
        <v>40</v>
      </c>
      <c r="D14" s="12"/>
      <c r="E14" s="12"/>
      <c r="F14" s="16"/>
      <c r="G14" s="16">
        <v>4840</v>
      </c>
      <c r="H14" s="32" t="s">
        <v>41</v>
      </c>
      <c r="I14" s="7"/>
      <c r="J14" s="7"/>
      <c r="K14" s="33"/>
      <c r="L14" s="33"/>
      <c r="M14" s="9"/>
      <c r="N14" s="5" t="s">
        <v>2</v>
      </c>
      <c r="O14" s="7"/>
      <c r="P14" s="5" t="s">
        <v>7</v>
      </c>
      <c r="Q14" s="7">
        <f>SUMPRODUCT(G17:G18,H17:H18)</f>
        <v>11146.5</v>
      </c>
      <c r="R14" s="7"/>
      <c r="S14" s="7"/>
      <c r="T14" s="7"/>
      <c r="U14" s="28" t="s">
        <v>26</v>
      </c>
      <c r="V14" s="7">
        <f>G19</f>
        <v>3086</v>
      </c>
      <c r="W14" s="7"/>
      <c r="X14" s="7"/>
      <c r="Y14" s="7"/>
      <c r="Z14" s="7"/>
      <c r="AA14" s="7"/>
      <c r="AB14" s="5" t="s">
        <v>2</v>
      </c>
      <c r="AC14" s="7"/>
    </row>
    <row r="15" spans="1:29" s="2" customForma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5" t="s">
        <v>2</v>
      </c>
      <c r="O15" s="7"/>
      <c r="P15" s="5" t="s">
        <v>7</v>
      </c>
      <c r="Q15" s="30">
        <f>Q14/V14</f>
        <v>3.6119572261827608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5" t="s">
        <v>2</v>
      </c>
      <c r="AC15" s="7"/>
    </row>
    <row r="16" spans="1:29" s="2" customFormat="1" x14ac:dyDescent="0.25">
      <c r="C16" s="21" t="s">
        <v>42</v>
      </c>
      <c r="D16" s="10"/>
      <c r="E16" s="10"/>
      <c r="F16" s="22"/>
      <c r="G16" s="24" t="s">
        <v>29</v>
      </c>
      <c r="H16" s="24" t="s">
        <v>30</v>
      </c>
      <c r="I16" s="7"/>
      <c r="J16" s="7"/>
      <c r="K16" s="7"/>
      <c r="L16" s="7"/>
      <c r="M16" s="9"/>
      <c r="N16" s="5" t="s">
        <v>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5" t="s">
        <v>2</v>
      </c>
      <c r="AC16" s="7"/>
    </row>
    <row r="17" spans="3:29" s="2" customFormat="1" x14ac:dyDescent="0.25">
      <c r="C17" s="18" t="s">
        <v>43</v>
      </c>
      <c r="D17" s="11"/>
      <c r="E17" s="11"/>
      <c r="F17" s="19"/>
      <c r="G17" s="20">
        <v>2660</v>
      </c>
      <c r="H17" s="29">
        <v>3.75</v>
      </c>
      <c r="I17" s="7"/>
      <c r="J17" s="7"/>
      <c r="K17" s="7"/>
      <c r="L17" s="7"/>
      <c r="M17" s="9"/>
      <c r="N17" s="5" t="s">
        <v>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5" t="s">
        <v>2</v>
      </c>
      <c r="AC17" s="7"/>
    </row>
    <row r="18" spans="3:29" s="2" customFormat="1" x14ac:dyDescent="0.25">
      <c r="C18" s="15" t="s">
        <v>44</v>
      </c>
      <c r="D18" s="12"/>
      <c r="E18" s="12"/>
      <c r="F18" s="16"/>
      <c r="G18" s="17">
        <v>426</v>
      </c>
      <c r="H18" s="31">
        <v>2.75</v>
      </c>
      <c r="I18" s="7"/>
      <c r="J18" s="7"/>
      <c r="K18" s="7"/>
      <c r="L18" s="7"/>
      <c r="M18" s="9"/>
      <c r="N18" s="5" t="s">
        <v>2</v>
      </c>
      <c r="O18" s="34" t="s">
        <v>45</v>
      </c>
      <c r="P18" s="2" t="s">
        <v>46</v>
      </c>
      <c r="S18" s="7"/>
      <c r="T18" s="7"/>
      <c r="U18" s="7"/>
      <c r="V18" s="7"/>
      <c r="W18" s="7"/>
      <c r="X18" s="7"/>
      <c r="Y18" s="7"/>
      <c r="Z18" s="7"/>
      <c r="AA18" s="7"/>
      <c r="AB18" s="5" t="s">
        <v>2</v>
      </c>
      <c r="AC18" s="7"/>
    </row>
    <row r="19" spans="3:29" s="2" customFormat="1" x14ac:dyDescent="0.25">
      <c r="C19" s="15" t="s">
        <v>40</v>
      </c>
      <c r="D19" s="12"/>
      <c r="E19" s="12"/>
      <c r="F19" s="16"/>
      <c r="G19" s="16">
        <v>3086</v>
      </c>
      <c r="H19" s="32" t="s">
        <v>41</v>
      </c>
      <c r="I19" s="7"/>
      <c r="J19" s="7"/>
      <c r="K19" s="35"/>
      <c r="L19" s="33"/>
      <c r="M19" s="9"/>
      <c r="N19" s="5" t="s">
        <v>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 t="s">
        <v>2</v>
      </c>
      <c r="AC19" s="7"/>
    </row>
    <row r="20" spans="3:29" s="2" customForma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5" t="s">
        <v>2</v>
      </c>
      <c r="O20" s="7"/>
      <c r="P20" s="5" t="s">
        <v>12</v>
      </c>
      <c r="Q20" s="5" t="s">
        <v>7</v>
      </c>
      <c r="R20" s="7" t="s">
        <v>13</v>
      </c>
      <c r="S20" s="7"/>
      <c r="T20" s="5" t="s">
        <v>9</v>
      </c>
      <c r="U20" s="5" t="s">
        <v>14</v>
      </c>
      <c r="V20" s="5" t="s">
        <v>9</v>
      </c>
      <c r="W20" s="7" t="s">
        <v>27</v>
      </c>
      <c r="X20" s="7"/>
      <c r="Y20" s="7"/>
      <c r="Z20" s="7"/>
      <c r="AA20" s="7"/>
      <c r="AB20" s="5" t="s">
        <v>2</v>
      </c>
      <c r="AC20" s="7"/>
    </row>
    <row r="21" spans="3:29" s="2" customFormat="1" x14ac:dyDescent="0.25">
      <c r="C21" s="7"/>
      <c r="D21" s="7"/>
      <c r="E21" s="7"/>
      <c r="F21" s="7"/>
      <c r="G21" s="7"/>
      <c r="H21" s="7"/>
      <c r="I21" s="7"/>
      <c r="J21" s="7"/>
      <c r="K21" s="7"/>
      <c r="L21" s="35"/>
      <c r="M21" s="9"/>
      <c r="N21" s="5" t="s">
        <v>2</v>
      </c>
      <c r="O21" s="7"/>
      <c r="P21" s="7"/>
      <c r="Q21" s="5" t="s">
        <v>7</v>
      </c>
      <c r="R21" s="36">
        <f>Q8</f>
        <v>6.9571280991735538</v>
      </c>
      <c r="S21" s="7"/>
      <c r="T21" s="5" t="s">
        <v>9</v>
      </c>
      <c r="U21" s="23">
        <v>1.2500000000000001E-2</v>
      </c>
      <c r="V21" s="5" t="s">
        <v>9</v>
      </c>
      <c r="W21" s="5">
        <f>G14</f>
        <v>4840</v>
      </c>
      <c r="X21" s="7"/>
      <c r="Y21" s="7"/>
      <c r="Z21" s="7"/>
      <c r="AA21" s="7"/>
      <c r="AB21" s="5" t="s">
        <v>2</v>
      </c>
      <c r="AC21" s="7"/>
    </row>
    <row r="22" spans="3:29" s="2" customForma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5" t="s">
        <v>2</v>
      </c>
      <c r="O22" s="7"/>
      <c r="P22" s="7"/>
      <c r="Q22" s="5" t="s">
        <v>7</v>
      </c>
      <c r="R22" s="25">
        <f>R21*U21*W21</f>
        <v>420.90625</v>
      </c>
      <c r="S22" s="7"/>
      <c r="T22" s="7"/>
      <c r="U22" s="7"/>
      <c r="V22" s="7"/>
      <c r="W22" s="7"/>
      <c r="X22" s="7"/>
      <c r="Y22" s="7"/>
      <c r="Z22" s="7"/>
      <c r="AA22" s="7"/>
      <c r="AB22" s="5" t="s">
        <v>2</v>
      </c>
      <c r="AC22" s="7"/>
    </row>
    <row r="23" spans="3:29" s="2" customForma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5" t="s">
        <v>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5" t="s">
        <v>2</v>
      </c>
      <c r="AC23" s="7"/>
    </row>
    <row r="24" spans="3:29" s="2" customForma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5" t="s">
        <v>2</v>
      </c>
      <c r="O24" s="34" t="s">
        <v>47</v>
      </c>
      <c r="P24" s="2" t="s">
        <v>46</v>
      </c>
      <c r="S24" s="7"/>
      <c r="T24" s="7"/>
      <c r="U24" s="7"/>
      <c r="V24" s="7"/>
      <c r="W24" s="7"/>
      <c r="X24" s="7"/>
      <c r="Y24" s="7"/>
      <c r="Z24" s="7"/>
      <c r="AA24" s="7"/>
      <c r="AB24" s="5" t="s">
        <v>2</v>
      </c>
      <c r="AC24" s="7"/>
    </row>
    <row r="25" spans="3:29" s="2" customForma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5" t="s">
        <v>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5" t="s">
        <v>2</v>
      </c>
      <c r="AC25" s="7"/>
    </row>
    <row r="26" spans="3:29" s="2" customForma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5" t="s">
        <v>2</v>
      </c>
      <c r="O26" s="7"/>
      <c r="P26" s="5" t="s">
        <v>12</v>
      </c>
      <c r="Q26" s="5" t="s">
        <v>7</v>
      </c>
      <c r="R26" s="7" t="s">
        <v>16</v>
      </c>
      <c r="S26" s="7"/>
      <c r="T26" s="5" t="s">
        <v>9</v>
      </c>
      <c r="U26" s="5" t="s">
        <v>14</v>
      </c>
      <c r="V26" s="5" t="s">
        <v>9</v>
      </c>
      <c r="W26" s="7" t="s">
        <v>39</v>
      </c>
      <c r="X26" s="7"/>
      <c r="Y26" s="7"/>
      <c r="Z26" s="7"/>
      <c r="AA26" s="7"/>
      <c r="AB26" s="5" t="s">
        <v>2</v>
      </c>
      <c r="AC26" s="7"/>
    </row>
    <row r="27" spans="3:29" s="2" customForma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5" t="s">
        <v>2</v>
      </c>
      <c r="O27" s="7"/>
      <c r="P27" s="7"/>
      <c r="Q27" s="5" t="s">
        <v>7</v>
      </c>
      <c r="R27" s="36">
        <f>Q15</f>
        <v>3.6119572261827608</v>
      </c>
      <c r="S27" s="7"/>
      <c r="T27" s="5" t="s">
        <v>9</v>
      </c>
      <c r="U27" s="23">
        <v>1.2500000000000001E-2</v>
      </c>
      <c r="V27" s="5" t="s">
        <v>9</v>
      </c>
      <c r="W27" s="7">
        <f>G19</f>
        <v>3086</v>
      </c>
      <c r="X27" s="7"/>
      <c r="Y27" s="7"/>
      <c r="Z27" s="7"/>
      <c r="AA27" s="7"/>
      <c r="AB27" s="5" t="s">
        <v>2</v>
      </c>
      <c r="AC27" s="7"/>
    </row>
    <row r="28" spans="3:29" s="2" customForma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5" t="s">
        <v>2</v>
      </c>
      <c r="O28" s="7"/>
      <c r="P28" s="7"/>
      <c r="Q28" s="5" t="s">
        <v>7</v>
      </c>
      <c r="R28" s="25">
        <f>R27*U27*W27</f>
        <v>139.33125000000001</v>
      </c>
      <c r="S28" s="7"/>
      <c r="T28" s="7"/>
      <c r="U28" s="7"/>
      <c r="V28" s="7"/>
      <c r="W28" s="7"/>
      <c r="X28" s="7"/>
      <c r="Y28" s="7"/>
      <c r="Z28" s="7"/>
      <c r="AA28" s="7"/>
      <c r="AB28" s="5" t="s">
        <v>2</v>
      </c>
      <c r="AC28" s="7"/>
    </row>
    <row r="29" spans="3:29" s="2" customForma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5" t="s">
        <v>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5" t="s">
        <v>2</v>
      </c>
      <c r="AC29" s="7"/>
    </row>
    <row r="30" spans="3:29" s="2" customForma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5" t="s">
        <v>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5" t="s">
        <v>2</v>
      </c>
      <c r="AC30" s="7"/>
    </row>
    <row r="31" spans="3:29" s="2" customForma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5" t="s">
        <v>2</v>
      </c>
      <c r="O31" s="14" t="s">
        <v>17</v>
      </c>
      <c r="P31" s="7" t="s">
        <v>18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5" t="s">
        <v>2</v>
      </c>
      <c r="AC31" s="7"/>
    </row>
    <row r="32" spans="3:29" s="2" customForma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5" t="s">
        <v>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5" t="s">
        <v>2</v>
      </c>
      <c r="AC32" s="7"/>
    </row>
    <row r="33" spans="1:29" s="2" customForma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5" t="s">
        <v>2</v>
      </c>
      <c r="O33" s="7"/>
      <c r="P33" s="5" t="s">
        <v>19</v>
      </c>
      <c r="Q33" s="5" t="s">
        <v>7</v>
      </c>
      <c r="R33" s="5" t="s">
        <v>2</v>
      </c>
      <c r="S33" s="5" t="s">
        <v>12</v>
      </c>
      <c r="T33" s="5" t="s">
        <v>8</v>
      </c>
      <c r="U33" s="5" t="s">
        <v>15</v>
      </c>
      <c r="V33" s="5" t="s">
        <v>2</v>
      </c>
      <c r="W33" s="7"/>
      <c r="X33" s="7"/>
      <c r="Y33" s="7"/>
      <c r="Z33" s="7"/>
      <c r="AA33" s="7"/>
      <c r="AB33" s="5" t="s">
        <v>2</v>
      </c>
      <c r="AC33" s="7"/>
    </row>
    <row r="34" spans="1:29" s="2" customForma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5" t="s">
        <v>2</v>
      </c>
      <c r="O34" s="7"/>
      <c r="P34" s="7"/>
      <c r="Q34" s="5" t="s">
        <v>7</v>
      </c>
      <c r="R34" s="5" t="s">
        <v>2</v>
      </c>
      <c r="S34" s="26">
        <f>R22</f>
        <v>420.90625</v>
      </c>
      <c r="T34" s="5" t="s">
        <v>8</v>
      </c>
      <c r="U34" s="26">
        <f>R28</f>
        <v>139.33125000000001</v>
      </c>
      <c r="V34" s="5" t="s">
        <v>2</v>
      </c>
      <c r="W34" s="7"/>
      <c r="X34" s="7"/>
      <c r="Y34" s="7"/>
      <c r="Z34" s="7"/>
      <c r="AA34" s="7"/>
      <c r="AB34" s="5" t="s">
        <v>2</v>
      </c>
      <c r="AC34" s="7"/>
    </row>
    <row r="35" spans="1:29" s="2" customForma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5" t="s">
        <v>2</v>
      </c>
      <c r="O35" s="7"/>
      <c r="P35" s="7"/>
      <c r="Q35" s="5" t="s">
        <v>7</v>
      </c>
      <c r="R35" s="27">
        <f>ABS(S34-U34)</f>
        <v>281.57499999999999</v>
      </c>
      <c r="S35" s="7"/>
      <c r="T35" s="7"/>
      <c r="U35" s="7"/>
      <c r="V35" s="7"/>
      <c r="W35" s="7"/>
      <c r="X35" s="7"/>
      <c r="Y35" s="7"/>
      <c r="Z35" s="7"/>
      <c r="AA35" s="7"/>
      <c r="AB35" s="5" t="s">
        <v>2</v>
      </c>
      <c r="AC35" s="7"/>
    </row>
    <row r="36" spans="1:29" s="2" customForma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5" t="s">
        <v>2</v>
      </c>
      <c r="O36" s="7"/>
      <c r="P36" s="7"/>
      <c r="Q36" s="7"/>
      <c r="R36" s="13" t="s">
        <v>20</v>
      </c>
      <c r="S36" s="7"/>
      <c r="T36" s="7"/>
      <c r="U36" s="7"/>
      <c r="V36" s="7"/>
      <c r="W36" s="7"/>
      <c r="X36" s="7"/>
      <c r="Y36" s="7"/>
      <c r="Z36" s="7"/>
      <c r="AA36" s="7"/>
      <c r="AB36" s="5" t="s">
        <v>2</v>
      </c>
      <c r="AC36" s="7"/>
    </row>
    <row r="37" spans="1:29" s="2" customForma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5" t="s">
        <v>2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5" t="s">
        <v>2</v>
      </c>
      <c r="AC37" s="7"/>
    </row>
    <row r="38" spans="1:29" s="2" customForma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5" t="s">
        <v>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5" t="s">
        <v>2</v>
      </c>
      <c r="AC38" s="7"/>
    </row>
    <row r="39" spans="1:29" s="2" customForma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5" t="s">
        <v>2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5" t="s">
        <v>2</v>
      </c>
      <c r="AC39" s="7"/>
    </row>
    <row r="40" spans="1:29" s="2" customFormat="1" x14ac:dyDescent="0.25">
      <c r="N40" s="5" t="s">
        <v>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5" t="s">
        <v>2</v>
      </c>
      <c r="AC40" s="7"/>
    </row>
    <row r="41" spans="1:29" s="2" customFormat="1" x14ac:dyDescent="0.25">
      <c r="N41" s="5" t="s">
        <v>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5" t="s">
        <v>2</v>
      </c>
      <c r="AC41" s="7"/>
    </row>
    <row r="42" spans="1:29" s="2" customFormat="1" x14ac:dyDescent="0.25">
      <c r="N42" s="5" t="s">
        <v>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5" t="s">
        <v>2</v>
      </c>
      <c r="AC42" s="7"/>
    </row>
    <row r="43" spans="1:29" s="2" customFormat="1" x14ac:dyDescent="0.25">
      <c r="N43" s="5" t="s">
        <v>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5" t="s">
        <v>2</v>
      </c>
      <c r="AC43" s="7"/>
    </row>
    <row r="44" spans="1:29" s="2" customFormat="1" x14ac:dyDescent="0.25">
      <c r="N44" s="5" t="s">
        <v>2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5" t="s">
        <v>2</v>
      </c>
      <c r="AC44" s="7"/>
    </row>
    <row r="45" spans="1:29" s="2" customFormat="1" x14ac:dyDescent="0.25">
      <c r="N45" s="5" t="s">
        <v>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5" t="s">
        <v>2</v>
      </c>
      <c r="AC45" s="7"/>
    </row>
    <row r="46" spans="1:29" s="2" customFormat="1" x14ac:dyDescent="0.25">
      <c r="N46" s="5" t="s">
        <v>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5" t="s">
        <v>2</v>
      </c>
      <c r="AC46" s="7"/>
    </row>
    <row r="47" spans="1:29" s="2" customFormat="1" x14ac:dyDescent="0.25">
      <c r="N47" s="5" t="s">
        <v>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5" t="s">
        <v>2</v>
      </c>
      <c r="AC47" s="7"/>
    </row>
    <row r="48" spans="1:29" s="2" customFormat="1" x14ac:dyDescent="0.25">
      <c r="N48" s="5" t="s">
        <v>2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5" t="s">
        <v>2</v>
      </c>
      <c r="AC48" s="7"/>
    </row>
    <row r="49" spans="14:29" s="2" customFormat="1" x14ac:dyDescent="0.25">
      <c r="N49" s="5" t="s">
        <v>2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" t="s">
        <v>2</v>
      </c>
      <c r="AC49" s="7"/>
    </row>
    <row r="50" spans="14:29" s="2" customFormat="1" x14ac:dyDescent="0.25">
      <c r="N50" s="5" t="s">
        <v>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" t="s">
        <v>2</v>
      </c>
      <c r="AC50" s="7"/>
    </row>
    <row r="51" spans="14:29" s="2" customFormat="1" x14ac:dyDescent="0.25">
      <c r="N51" s="5" t="s">
        <v>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" t="s">
        <v>2</v>
      </c>
      <c r="AC51" s="7"/>
    </row>
    <row r="52" spans="14:29" s="2" customFormat="1" x14ac:dyDescent="0.25">
      <c r="N52" s="5" t="s">
        <v>2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" t="s">
        <v>2</v>
      </c>
      <c r="AC52" s="7"/>
    </row>
    <row r="53" spans="14:29" s="2" customFormat="1" x14ac:dyDescent="0.25">
      <c r="N53" s="5" t="s">
        <v>2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" t="s">
        <v>2</v>
      </c>
      <c r="AC53" s="7"/>
    </row>
    <row r="54" spans="14:29" s="2" customFormat="1" x14ac:dyDescent="0.25">
      <c r="N54" s="5" t="s">
        <v>2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" t="s">
        <v>2</v>
      </c>
      <c r="AC54" s="7"/>
    </row>
    <row r="55" spans="14:29" s="2" customFormat="1" x14ac:dyDescent="0.25">
      <c r="N55" s="5" t="s">
        <v>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" t="s">
        <v>2</v>
      </c>
      <c r="AC55" s="7"/>
    </row>
    <row r="56" spans="14:29" s="2" customFormat="1" x14ac:dyDescent="0.25">
      <c r="N56" s="5" t="s">
        <v>2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" t="s">
        <v>2</v>
      </c>
      <c r="AC56" s="7"/>
    </row>
    <row r="57" spans="14:29" s="2" customFormat="1" x14ac:dyDescent="0.25">
      <c r="N57" s="5" t="s">
        <v>2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" t="s">
        <v>2</v>
      </c>
      <c r="AC57" s="7"/>
    </row>
    <row r="58" spans="14:29" s="2" customFormat="1" x14ac:dyDescent="0.25">
      <c r="N58" s="5" t="s">
        <v>2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" t="s">
        <v>2</v>
      </c>
      <c r="AC58" s="7"/>
    </row>
    <row r="59" spans="14:29" s="2" customFormat="1" x14ac:dyDescent="0.25">
      <c r="N59" s="5" t="s">
        <v>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" t="s">
        <v>2</v>
      </c>
      <c r="AC59" s="7"/>
    </row>
  </sheetData>
  <conditionalFormatting sqref="J28">
    <cfRule type="cellIs" dxfId="1" priority="1" operator="equal">
      <formula>"met"</formula>
    </cfRule>
    <cfRule type="cellIs" dxfId="0" priority="2" operator="equal">
      <formula>"not met"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Margin IRR 1</vt:lpstr>
      <vt:lpstr>Margin IRR 1 (Answer)</vt:lpstr>
      <vt:lpstr>Margin IRR 2</vt:lpstr>
      <vt:lpstr>Margin IRR 2 (Answer)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2022-08-27T17:08:38Z</dcterms:created>
  <dcterms:modified xsi:type="dcterms:W3CDTF">2022-09-11T22:24:03Z</dcterms:modified>
</cp:coreProperties>
</file>