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microsoftpersonalcontent.com/personal/0f021773661cb72f/Documents/Documents/"/>
    </mc:Choice>
  </mc:AlternateContent>
  <xr:revisionPtr revIDLastSave="10" documentId="8_{04433FF0-E603-4FAA-B809-7A338EDE2712}" xr6:coauthVersionLast="47" xr6:coauthVersionMax="47" xr10:uidLastSave="{4B536E82-7119-4681-8207-0C7602736C47}"/>
  <bookViews>
    <workbookView xWindow="15225" yWindow="1665" windowWidth="19005" windowHeight="18780" xr2:uid="{E7E913C0-798E-43E7-BD9A-260F4B8EDC14}"/>
  </bookViews>
  <sheets>
    <sheet name="2018Fall12b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W38" i="1"/>
  <c r="N16" i="1"/>
  <c r="O16" i="1"/>
  <c r="P16" i="1"/>
  <c r="N17" i="1"/>
  <c r="O17" i="1"/>
  <c r="P17" i="1"/>
  <c r="N18" i="1"/>
  <c r="O18" i="1"/>
  <c r="P18" i="1"/>
  <c r="N19" i="1"/>
  <c r="O19" i="1"/>
  <c r="P19" i="1"/>
  <c r="N24" i="1"/>
  <c r="N26" i="1" s="1"/>
  <c r="N28" i="1" s="1"/>
  <c r="O24" i="1"/>
  <c r="O26" i="1" s="1"/>
  <c r="O28" i="1" s="1"/>
  <c r="P24" i="1"/>
  <c r="P26" i="1" s="1"/>
  <c r="P28" i="1" s="1"/>
  <c r="Q26" i="1"/>
  <c r="O33" i="1"/>
  <c r="O34" i="1"/>
  <c r="O35" i="1"/>
  <c r="P36" i="1"/>
  <c r="D44" i="1"/>
  <c r="O29" i="1" l="1"/>
  <c r="Q34" i="1" s="1"/>
  <c r="N29" i="1"/>
  <c r="Q33" i="1" s="1"/>
  <c r="Q36" i="1" l="1"/>
  <c r="R33" i="1" l="1"/>
  <c r="R35" i="1"/>
  <c r="R34" i="1"/>
  <c r="S34" i="1" l="1"/>
  <c r="T34" i="1" s="1"/>
  <c r="U34" i="1" s="1"/>
  <c r="V34" i="1" s="1"/>
  <c r="S35" i="1"/>
  <c r="T35" i="1" s="1"/>
  <c r="U35" i="1"/>
  <c r="V35" i="1" s="1"/>
  <c r="R36" i="1"/>
  <c r="S33" i="1"/>
  <c r="T33" i="1" s="1"/>
  <c r="U33" i="1" s="1"/>
  <c r="V33" i="1" s="1"/>
  <c r="V36" i="1" s="1"/>
  <c r="W34" i="1" l="1"/>
  <c r="W35" i="1" s="1"/>
  <c r="S38" i="1" s="1"/>
</calcChain>
</file>

<file path=xl/sharedStrings.xml><?xml version="1.0" encoding="utf-8"?>
<sst xmlns="http://schemas.openxmlformats.org/spreadsheetml/2006/main" count="32" uniqueCount="20">
  <si>
    <t>new base rate</t>
  </si>
  <si>
    <t>C</t>
  </si>
  <si>
    <t>B</t>
  </si>
  <si>
    <t>A</t>
  </si>
  <si>
    <t>offb</t>
  </si>
  <si>
    <t>change</t>
  </si>
  <si>
    <t>% change</t>
  </si>
  <si>
    <t>Current Reb</t>
  </si>
  <si>
    <t>Indicated</t>
  </si>
  <si>
    <t>Current</t>
  </si>
  <si>
    <t>Exposures</t>
  </si>
  <si>
    <t>desired</t>
  </si>
  <si>
    <t>(3) new relativities</t>
  </si>
  <si>
    <t>(2) pure premiums</t>
  </si>
  <si>
    <t>(1) adjust exposures</t>
  </si>
  <si>
    <t>Z</t>
  </si>
  <si>
    <t>Y</t>
  </si>
  <si>
    <t>X</t>
  </si>
  <si>
    <t>V2</t>
  </si>
  <si>
    <t>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</si>
</sst>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0.0%"/>
    <numFmt numFmtId="166" formatCode="0.0000"/>
    <numFmt numFmtId="167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2" borderId="0" xfId="1" applyFont="1" applyFill="1"/>
    <xf numFmtId="164" fontId="0" fillId="2" borderId="0" xfId="0" applyNumberFormat="1" applyFill="1"/>
    <xf numFmtId="165" fontId="0" fillId="0" borderId="0" xfId="2" applyNumberFormat="1" applyFont="1"/>
    <xf numFmtId="166" fontId="0" fillId="0" borderId="0" xfId="0" applyNumberFormat="1"/>
    <xf numFmtId="166" fontId="0" fillId="2" borderId="0" xfId="0" applyNumberFormat="1" applyFill="1"/>
    <xf numFmtId="0" fontId="0" fillId="0" borderId="0" xfId="0" quotePrefix="1"/>
    <xf numFmtId="167" fontId="0" fillId="0" borderId="0" xfId="1" applyNumberFormat="1" applyFont="1"/>
    <xf numFmtId="0" fontId="0" fillId="3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85804" cy="7749349"/>
    <xdr:pic>
      <xdr:nvPicPr>
        <xdr:cNvPr id="2" name="Picture 1">
          <a:extLst>
            <a:ext uri="{FF2B5EF4-FFF2-40B4-BE49-F238E27FC236}">
              <a16:creationId xmlns:a16="http://schemas.microsoft.com/office/drawing/2014/main" id="{6C4F3E3C-699A-40B5-882F-323B076D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85804" cy="77493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C40A-C7BD-4F68-B93E-6CDB54BC98F1}">
  <dimension ref="D6:W44"/>
  <sheetViews>
    <sheetView tabSelected="1" topLeftCell="M7" zoomScale="142" zoomScaleNormal="142" workbookViewId="0">
      <selection activeCell="W33" sqref="W33"/>
    </sheetView>
  </sheetViews>
  <sheetFormatPr defaultRowHeight="15" x14ac:dyDescent="0.25"/>
  <cols>
    <col min="14" max="14" width="13.140625" bestFit="1" customWidth="1"/>
    <col min="15" max="16" width="14.85546875" bestFit="1" customWidth="1"/>
    <col min="19" max="19" width="11.85546875" customWidth="1"/>
  </cols>
  <sheetData>
    <row r="6" spans="13:16" x14ac:dyDescent="0.25">
      <c r="M6" t="s">
        <v>19</v>
      </c>
    </row>
    <row r="7" spans="13:16" x14ac:dyDescent="0.25">
      <c r="M7" t="s">
        <v>18</v>
      </c>
      <c r="N7" t="s">
        <v>3</v>
      </c>
      <c r="O7" t="s">
        <v>2</v>
      </c>
      <c r="P7" t="s">
        <v>1</v>
      </c>
    </row>
    <row r="8" spans="13:16" x14ac:dyDescent="0.25">
      <c r="M8" t="s">
        <v>17</v>
      </c>
      <c r="N8">
        <v>800</v>
      </c>
      <c r="O8">
        <v>1500</v>
      </c>
      <c r="P8">
        <v>600</v>
      </c>
    </row>
    <row r="9" spans="13:16" x14ac:dyDescent="0.25">
      <c r="M9" t="s">
        <v>16</v>
      </c>
      <c r="N9">
        <v>300</v>
      </c>
      <c r="O9">
        <v>750</v>
      </c>
      <c r="P9">
        <v>500</v>
      </c>
    </row>
    <row r="10" spans="13:16" x14ac:dyDescent="0.25">
      <c r="M10" t="s">
        <v>15</v>
      </c>
      <c r="N10">
        <v>500</v>
      </c>
      <c r="O10">
        <v>500</v>
      </c>
      <c r="P10">
        <v>1500</v>
      </c>
    </row>
    <row r="12" spans="13:16" x14ac:dyDescent="0.25">
      <c r="N12">
        <v>0.75</v>
      </c>
      <c r="O12">
        <v>0.75</v>
      </c>
      <c r="P12">
        <v>0.75</v>
      </c>
    </row>
    <row r="13" spans="13:16" x14ac:dyDescent="0.25">
      <c r="N13">
        <v>0.95</v>
      </c>
      <c r="O13">
        <v>0.95</v>
      </c>
      <c r="P13">
        <v>0.95</v>
      </c>
    </row>
    <row r="14" spans="13:16" x14ac:dyDescent="0.25">
      <c r="N14">
        <v>1</v>
      </c>
      <c r="O14">
        <v>1</v>
      </c>
      <c r="P14">
        <v>1</v>
      </c>
    </row>
    <row r="15" spans="13:16" x14ac:dyDescent="0.25">
      <c r="N15" t="s">
        <v>3</v>
      </c>
      <c r="O15" t="s">
        <v>2</v>
      </c>
      <c r="P15" t="s">
        <v>1</v>
      </c>
    </row>
    <row r="16" spans="13:16" x14ac:dyDescent="0.25">
      <c r="M16" t="s">
        <v>17</v>
      </c>
      <c r="N16">
        <f>N8*N12</f>
        <v>600</v>
      </c>
      <c r="O16">
        <f>O8*O12</f>
        <v>1125</v>
      </c>
      <c r="P16">
        <f>P8*P12</f>
        <v>450</v>
      </c>
    </row>
    <row r="17" spans="13:23" x14ac:dyDescent="0.25">
      <c r="M17" t="s">
        <v>16</v>
      </c>
      <c r="N17">
        <f>N9*N13</f>
        <v>285</v>
      </c>
      <c r="O17">
        <f>O9*O13</f>
        <v>712.5</v>
      </c>
      <c r="P17">
        <f>P9*P13</f>
        <v>475</v>
      </c>
    </row>
    <row r="18" spans="13:23" x14ac:dyDescent="0.25">
      <c r="M18" t="s">
        <v>15</v>
      </c>
      <c r="N18">
        <f>N10*N14</f>
        <v>500</v>
      </c>
      <c r="O18">
        <f>O10*O14</f>
        <v>500</v>
      </c>
      <c r="P18">
        <f>P10*P14</f>
        <v>1500</v>
      </c>
    </row>
    <row r="19" spans="13:23" x14ac:dyDescent="0.25">
      <c r="N19">
        <f>SUM(N16:N18)</f>
        <v>1385</v>
      </c>
      <c r="O19">
        <f>SUM(O16:O18)</f>
        <v>2337.5</v>
      </c>
      <c r="P19">
        <f>SUM(P16:P18)</f>
        <v>2425</v>
      </c>
      <c r="R19" s="6" t="s">
        <v>14</v>
      </c>
    </row>
    <row r="21" spans="13:23" x14ac:dyDescent="0.25">
      <c r="N21" s="7">
        <v>320000</v>
      </c>
      <c r="O21" s="7">
        <v>2100000</v>
      </c>
      <c r="P21" s="7">
        <v>400000</v>
      </c>
    </row>
    <row r="22" spans="13:23" x14ac:dyDescent="0.25">
      <c r="N22" s="7">
        <v>170000</v>
      </c>
      <c r="O22" s="7">
        <v>1535000</v>
      </c>
      <c r="P22" s="7">
        <v>500000</v>
      </c>
    </row>
    <row r="23" spans="13:23" x14ac:dyDescent="0.25">
      <c r="N23" s="7">
        <v>305000</v>
      </c>
      <c r="O23" s="7">
        <v>1100000</v>
      </c>
      <c r="P23" s="7">
        <v>1600000</v>
      </c>
    </row>
    <row r="24" spans="13:23" x14ac:dyDescent="0.25">
      <c r="N24">
        <f>SUM(N21:N23)</f>
        <v>795000</v>
      </c>
      <c r="O24">
        <f>SUM(O21:O23)</f>
        <v>4735000</v>
      </c>
      <c r="P24">
        <f>SUM(P21:P23)</f>
        <v>2500000</v>
      </c>
    </row>
    <row r="26" spans="13:23" x14ac:dyDescent="0.25">
      <c r="N26">
        <f>N24/N19</f>
        <v>574.00722021660647</v>
      </c>
      <c r="O26">
        <f>O24/O19</f>
        <v>2025.668449197861</v>
      </c>
      <c r="P26">
        <f>P24/P19</f>
        <v>1030.9278350515465</v>
      </c>
      <c r="Q26">
        <f>SUM(N24:P24)/SUM(N19:P19)</f>
        <v>1306.2220414802766</v>
      </c>
      <c r="R26" s="6" t="s">
        <v>13</v>
      </c>
    </row>
    <row r="27" spans="13:23" x14ac:dyDescent="0.25">
      <c r="N27" t="s">
        <v>3</v>
      </c>
      <c r="O27" t="s">
        <v>2</v>
      </c>
      <c r="P27" t="s">
        <v>1</v>
      </c>
      <c r="R27" s="6"/>
    </row>
    <row r="28" spans="13:23" x14ac:dyDescent="0.25">
      <c r="N28" s="4">
        <f>N26/Q26</f>
        <v>0.43944077039621271</v>
      </c>
      <c r="O28" s="4">
        <f>O26/Q26</f>
        <v>1.5507841583367186</v>
      </c>
      <c r="P28" s="4">
        <f>P26/Q26</f>
        <v>0.7892439434594497</v>
      </c>
    </row>
    <row r="29" spans="13:23" x14ac:dyDescent="0.25">
      <c r="N29" s="5">
        <f>N28/P28</f>
        <v>0.55678700361010824</v>
      </c>
      <c r="O29" s="5">
        <f>O28/P28</f>
        <v>1.9648983957219253</v>
      </c>
      <c r="P29" s="5">
        <v>1</v>
      </c>
      <c r="R29" t="s">
        <v>12</v>
      </c>
    </row>
    <row r="31" spans="13:23" x14ac:dyDescent="0.25">
      <c r="T31" t="s">
        <v>11</v>
      </c>
    </row>
    <row r="32" spans="13:23" x14ac:dyDescent="0.25">
      <c r="O32" t="s">
        <v>10</v>
      </c>
      <c r="P32" t="s">
        <v>9</v>
      </c>
      <c r="Q32" t="s">
        <v>8</v>
      </c>
      <c r="R32" t="s">
        <v>7</v>
      </c>
      <c r="S32" t="s">
        <v>6</v>
      </c>
      <c r="T32" t="s">
        <v>5</v>
      </c>
      <c r="W32" t="s">
        <v>4</v>
      </c>
    </row>
    <row r="33" spans="4:23" x14ac:dyDescent="0.25">
      <c r="N33" t="s">
        <v>3</v>
      </c>
      <c r="O33">
        <f>SUM(N8:N10)</f>
        <v>1600</v>
      </c>
      <c r="P33">
        <v>0.9</v>
      </c>
      <c r="Q33" s="4">
        <f>N29</f>
        <v>0.55678700361010824</v>
      </c>
      <c r="R33">
        <f>P33*($Q$36/$P$36)</f>
        <v>0.8390877164161763</v>
      </c>
      <c r="S33" s="3">
        <f>Q33/R33-1</f>
        <v>-0.33643766591149893</v>
      </c>
      <c r="T33" s="3">
        <f>S33/2</f>
        <v>-0.16821883295574946</v>
      </c>
      <c r="U33">
        <f>R33*(1+T33)</f>
        <v>0.69793736001314222</v>
      </c>
      <c r="V33" s="2">
        <f>U33/U35</f>
        <v>0.72238291154890621</v>
      </c>
      <c r="W33">
        <f>R36/V36</f>
        <v>0.96615984245343145</v>
      </c>
    </row>
    <row r="34" spans="4:23" x14ac:dyDescent="0.25">
      <c r="N34" t="s">
        <v>2</v>
      </c>
      <c r="O34">
        <f>SUM(O8:O10)</f>
        <v>2750</v>
      </c>
      <c r="P34">
        <v>2</v>
      </c>
      <c r="Q34" s="4">
        <f>O29</f>
        <v>1.9648983957219253</v>
      </c>
      <c r="R34">
        <f>P34*($Q$36/$P$36)</f>
        <v>1.8646393698137251</v>
      </c>
      <c r="S34" s="3">
        <f>Q34/R34-1</f>
        <v>5.3768587927120581E-2</v>
      </c>
      <c r="T34" s="3">
        <f>S34/2</f>
        <v>2.6884293963560291E-2</v>
      </c>
      <c r="U34">
        <f>R34*(1+T34)</f>
        <v>1.9147688827678251</v>
      </c>
      <c r="V34" s="2">
        <f>U34/U35</f>
        <v>1.9818344735851683</v>
      </c>
      <c r="W34">
        <f>W33</f>
        <v>0.96615984245343145</v>
      </c>
    </row>
    <row r="35" spans="4:23" x14ac:dyDescent="0.25">
      <c r="N35" t="s">
        <v>1</v>
      </c>
      <c r="O35">
        <f>SUM(P8:P10)</f>
        <v>2600</v>
      </c>
      <c r="P35">
        <v>1</v>
      </c>
      <c r="Q35">
        <v>1</v>
      </c>
      <c r="R35">
        <f>P35*($Q$36/$P$36)</f>
        <v>0.93231968490686257</v>
      </c>
      <c r="S35" s="3">
        <f>Q35/R35-1</f>
        <v>7.2593463582074413E-2</v>
      </c>
      <c r="T35" s="3">
        <f>S35/2</f>
        <v>3.6296731791037207E-2</v>
      </c>
      <c r="U35">
        <f>R35*(1+T35)</f>
        <v>0.96615984245343123</v>
      </c>
      <c r="V35" s="2">
        <f>U35/U35</f>
        <v>1</v>
      </c>
      <c r="W35">
        <f>W34</f>
        <v>0.96615984245343145</v>
      </c>
    </row>
    <row r="36" spans="4:23" x14ac:dyDescent="0.25">
      <c r="P36">
        <f>SUMPRODUCT(O33:O35,P33:P35)/SUM(O33:O35)</f>
        <v>1.3726618705035971</v>
      </c>
      <c r="Q36">
        <f>SUMPRODUCT(O33:O35,Q33:Q35)/SUM(O33:O35)</f>
        <v>1.2797596825915782</v>
      </c>
      <c r="R36">
        <f>SUMPRODUCT(R33:R35,O33:O35)/SUM(O33:O35)</f>
        <v>1.2797596825915782</v>
      </c>
      <c r="V36">
        <f>SUMPRODUCT(O33:O35,V33:V35)/SUM(O33:O35)</f>
        <v>1.3245838073147427</v>
      </c>
    </row>
    <row r="38" spans="4:23" x14ac:dyDescent="0.25">
      <c r="Q38" t="s">
        <v>0</v>
      </c>
      <c r="S38" s="1">
        <f>W35*1000</f>
        <v>966.15984245343145</v>
      </c>
      <c r="W38" s="8">
        <f>V36/R36</f>
        <v>1.0350254233922991</v>
      </c>
    </row>
    <row r="44" spans="4:23" x14ac:dyDescent="0.25">
      <c r="D44">
        <f>1.36/1.31</f>
        <v>1.0381679389312977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2018Fall12b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 Chatterjee</dc:creator>
  <cp:lastModifiedBy>Agni Chatterjee</cp:lastModifiedBy>
  <dcterms:created xsi:type="dcterms:W3CDTF">2023-08-29T03:39:35Z</dcterms:created>
  <dcterms:modified xsi:type="dcterms:W3CDTF">2023-08-29T03:47:42Z</dcterms:modified>
</cp:coreProperties>
</file>