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Ouh\Documents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P6" i="1"/>
  <c r="P4" i="1" l="1"/>
  <c r="C6" i="1"/>
  <c r="D6" i="1" s="1"/>
  <c r="G5" i="1"/>
  <c r="G4" i="1"/>
  <c r="E5" i="1" l="1"/>
  <c r="E4" i="1"/>
  <c r="H6" i="1"/>
  <c r="H5" i="1" s="1"/>
  <c r="H4" i="1" s="1"/>
  <c r="E6" i="1" l="1"/>
  <c r="I6" i="1" s="1"/>
  <c r="I4" i="1"/>
  <c r="J4" i="1" s="1"/>
  <c r="F4" i="1"/>
  <c r="I5" i="1"/>
  <c r="P5" i="1"/>
  <c r="F5" i="1"/>
  <c r="F6" i="1" l="1"/>
  <c r="J5" i="1"/>
  <c r="K5" i="1"/>
  <c r="L4" i="1"/>
  <c r="J6" i="1"/>
  <c r="M4" i="1" l="1"/>
  <c r="N5" i="1" s="1"/>
  <c r="L5" i="1"/>
  <c r="M5" i="1" s="1"/>
  <c r="N6" i="1" l="1"/>
  <c r="O6" i="1" s="1"/>
  <c r="N4" i="1"/>
  <c r="O5" i="1"/>
  <c r="L6" i="1"/>
  <c r="M6" i="1" s="1"/>
  <c r="O4" i="1" l="1"/>
  <c r="Q5" i="1"/>
  <c r="R5" i="1"/>
  <c r="Q4" i="1" l="1"/>
  <c r="R4" i="1"/>
  <c r="R6" i="1" s="1"/>
</calcChain>
</file>

<file path=xl/sharedStrings.xml><?xml version="1.0" encoding="utf-8"?>
<sst xmlns="http://schemas.openxmlformats.org/spreadsheetml/2006/main" count="20" uniqueCount="18">
  <si>
    <t>(1.75 points) Given the following information for an insurance company:</t>
  </si>
  <si>
    <t>Territory</t>
  </si>
  <si>
    <t>Premium</t>
  </si>
  <si>
    <t>Ultimate Loss Ratio</t>
  </si>
  <si>
    <t>ind rate change</t>
  </si>
  <si>
    <t>total prem</t>
  </si>
  <si>
    <t>PLR</t>
  </si>
  <si>
    <t>ind base rate increase</t>
  </si>
  <si>
    <t>total change</t>
  </si>
  <si>
    <t>capped</t>
  </si>
  <si>
    <t>shortfall</t>
  </si>
  <si>
    <t>base rate adjustment</t>
  </si>
  <si>
    <t>new overall base rate adj.</t>
  </si>
  <si>
    <t>overall impact</t>
  </si>
  <si>
    <t>new premium</t>
  </si>
  <si>
    <t>A</t>
  </si>
  <si>
    <t>B</t>
  </si>
  <si>
    <t>backed-out/capped rate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</si>
</sst>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6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0" fontId="0" fillId="0" borderId="0" xfId="0" applyNumberFormat="1" applyFont="1" applyAlignment="1"/>
    <xf numFmtId="164" fontId="0" fillId="0" borderId="0" xfId="1" applyNumberFormat="1" applyFont="1" applyAlignment="1"/>
    <xf numFmtId="9" fontId="0" fillId="0" borderId="0" xfId="0" applyNumberFormat="1" applyFont="1" applyAlignment="1"/>
    <xf numFmtId="10" fontId="4" fillId="0" borderId="0" xfId="0" applyNumberFormat="1" applyFont="1" applyAlignment="1"/>
    <xf numFmtId="9" fontId="3" fillId="0" borderId="0" xfId="2" applyFont="1" applyAlignment="1"/>
    <xf numFmtId="164" fontId="5" fillId="0" borderId="0" xfId="1" applyNumberFormat="1" applyFont="1" applyAlignment="1"/>
    <xf numFmtId="164" fontId="2" fillId="0" borderId="0" xfId="1" applyNumberFormat="1" applyFont="1" applyAlignment="1"/>
    <xf numFmtId="164" fontId="4" fillId="0" borderId="0" xfId="1" applyNumberFormat="1" applyFont="1" applyAlignment="1"/>
    <xf numFmtId="10" fontId="2" fillId="2" borderId="0" xfId="0" applyNumberFormat="1" applyFont="1" applyFill="1" applyAlignment="1"/>
    <xf numFmtId="10" fontId="3" fillId="0" borderId="0" xfId="2" applyNumberFormat="1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P6" sqref="P6:Q6"/>
    </sheetView>
  </sheetViews>
  <sheetFormatPr defaultRowHeight="14.5" x14ac:dyDescent="0.35"/>
  <cols>
    <col min="1" max="1" width="4.08984375" customWidth="1"/>
    <col min="2" max="2" width="8.36328125" customWidth="1"/>
    <col min="3" max="3" width="13.81640625" customWidth="1"/>
    <col min="4" max="4" width="17.36328125" customWidth="1"/>
    <col min="5" max="5" width="13.90625" customWidth="1"/>
    <col min="6" max="6" width="15.08984375" customWidth="1"/>
    <col min="7" max="7" width="8.36328125" customWidth="1"/>
    <col min="8" max="8" width="10.36328125" customWidth="1"/>
    <col min="9" max="9" width="8.90625" customWidth="1"/>
    <col min="10" max="10" width="18.81640625" customWidth="1"/>
    <col min="11" max="11" width="8.36328125" customWidth="1"/>
    <col min="12" max="12" width="16.90625" customWidth="1"/>
    <col min="13" max="13" width="16.08984375" customWidth="1"/>
    <col min="14" max="14" width="17.54296875" customWidth="1"/>
    <col min="15" max="15" width="14.7265625" customWidth="1"/>
    <col min="16" max="16" width="16.81640625" customWidth="1"/>
    <col min="17" max="17" width="12.7265625" customWidth="1"/>
    <col min="18" max="18" width="12.90625" customWidth="1"/>
  </cols>
  <sheetData>
    <row r="1" spans="1: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4" t="s">
        <v>7</v>
      </c>
      <c r="I3" s="4" t="s">
        <v>8</v>
      </c>
      <c r="J3" s="4" t="s">
        <v>5</v>
      </c>
      <c r="K3" s="4" t="s">
        <v>9</v>
      </c>
      <c r="L3" s="4" t="s">
        <v>5</v>
      </c>
      <c r="M3" s="4" t="s">
        <v>10</v>
      </c>
      <c r="N3" s="4" t="s">
        <v>11</v>
      </c>
      <c r="O3" s="4" t="s">
        <v>12</v>
      </c>
      <c r="P3" s="4" t="s">
        <v>17</v>
      </c>
      <c r="Q3" s="4" t="s">
        <v>13</v>
      </c>
      <c r="R3" s="4" t="s">
        <v>14</v>
      </c>
    </row>
    <row r="4" spans="1:18" x14ac:dyDescent="0.35">
      <c r="A4" s="2"/>
      <c r="B4" s="3" t="s">
        <v>15</v>
      </c>
      <c r="C4" s="5">
        <v>45000000</v>
      </c>
      <c r="D4" s="6">
        <v>0.8</v>
      </c>
      <c r="E4" s="7">
        <f>D4/D$6-1</f>
        <v>0.15942028985507273</v>
      </c>
      <c r="F4" s="8">
        <f>$C4*(1+E4)</f>
        <v>52173913.043478273</v>
      </c>
      <c r="G4" s="9">
        <f t="shared" ref="G4:H5" si="0">G5</f>
        <v>0.65</v>
      </c>
      <c r="H4" s="7">
        <f t="shared" si="0"/>
        <v>6.153846153846132E-2</v>
      </c>
      <c r="I4" s="7">
        <f t="shared" ref="I4:I5" si="1">(1+E4)*(1+H$6)-1</f>
        <v>0.23076923076923084</v>
      </c>
      <c r="J4" s="13">
        <f>C4*(1+I4)</f>
        <v>55384615.384615384</v>
      </c>
      <c r="K4" s="7">
        <v>0.2</v>
      </c>
      <c r="L4" s="8">
        <f>J4*(1+K4)/(1+I4)</f>
        <v>53999999.999999993</v>
      </c>
      <c r="M4" s="8">
        <f>J4-L4</f>
        <v>1384615.3846153915</v>
      </c>
      <c r="N4" s="7">
        <f>N5</f>
        <v>2.727272727272741E-2</v>
      </c>
      <c r="O4" s="7">
        <f>(1+N4)*(1+H4)-1</f>
        <v>9.0489510489510261E-2</v>
      </c>
      <c r="P4" s="15">
        <f>(1+E4)*(1+K4)/(1+I4)/(1+N4)-1</f>
        <v>0.10042323970757994</v>
      </c>
      <c r="Q4" s="10">
        <f>(1+P4)*(1+O4)-1</f>
        <v>0.19999999999999996</v>
      </c>
      <c r="R4" s="13">
        <f>C4*(1+P4)*(1+$O$5)</f>
        <v>53999999.999999993</v>
      </c>
    </row>
    <row r="5" spans="1:18" x14ac:dyDescent="0.35">
      <c r="A5" s="2"/>
      <c r="B5" s="3" t="s">
        <v>16</v>
      </c>
      <c r="C5" s="5">
        <v>55000000</v>
      </c>
      <c r="D5" s="6">
        <v>0.6</v>
      </c>
      <c r="E5" s="7">
        <f>D5/D$6-1</f>
        <v>-0.13043478260869557</v>
      </c>
      <c r="F5" s="8">
        <f>C5*(1+E5)</f>
        <v>47826086.956521742</v>
      </c>
      <c r="G5" s="9">
        <f>G6</f>
        <v>0.65</v>
      </c>
      <c r="H5" s="7">
        <f t="shared" si="0"/>
        <v>6.153846153846132E-2</v>
      </c>
      <c r="I5" s="7">
        <f t="shared" si="1"/>
        <v>-7.6923076923076983E-2</v>
      </c>
      <c r="J5" s="13">
        <f>C5*(1+I5)</f>
        <v>50769230.769230768</v>
      </c>
      <c r="K5" s="7">
        <f>I5</f>
        <v>-7.6923076923076983E-2</v>
      </c>
      <c r="L5" s="8">
        <f>J5*(1+K5)/(1+I5)</f>
        <v>50769230.769230768</v>
      </c>
      <c r="M5" s="8">
        <f>J5-L5</f>
        <v>0</v>
      </c>
      <c r="N5" s="7">
        <f>M4/L5</f>
        <v>2.727272727272741E-2</v>
      </c>
      <c r="O5" s="7">
        <f>(1+N5)*(1+H5)-1</f>
        <v>9.0489510489510261E-2</v>
      </c>
      <c r="P5" s="7">
        <f>E5</f>
        <v>-0.13043478260869557</v>
      </c>
      <c r="Q5" s="10">
        <f>(1+P5)*(1+O5)-1</f>
        <v>-5.1748251748251817E-2</v>
      </c>
      <c r="R5" s="13">
        <f>C5*(1+P5)*(1+$O$5)</f>
        <v>52153846.153846145</v>
      </c>
    </row>
    <row r="6" spans="1:18" x14ac:dyDescent="0.35">
      <c r="A6" s="2"/>
      <c r="B6" s="2"/>
      <c r="C6" s="8">
        <f>SUM(C4:C5)</f>
        <v>100000000</v>
      </c>
      <c r="D6" s="11">
        <f>SUMPRODUCT(D4:D5, $C$4:$C$5)/$C$6</f>
        <v>0.69</v>
      </c>
      <c r="E6" s="11">
        <f>SUMPRODUCT(E4:E5, $C$4:$C$5)/$C$6</f>
        <v>1.6763806343078613E-16</v>
      </c>
      <c r="F6" s="8">
        <f>SUM(F4:F5)</f>
        <v>100000000.00000001</v>
      </c>
      <c r="G6" s="9">
        <v>0.65</v>
      </c>
      <c r="H6" s="7">
        <f>D6/G6-1</f>
        <v>6.153846153846132E-2</v>
      </c>
      <c r="I6" s="7">
        <f>(1+E6)*(1+H$6)-1</f>
        <v>6.1538461538461542E-2</v>
      </c>
      <c r="J6" s="12">
        <f>SUM(J4:J5)</f>
        <v>106153846.15384614</v>
      </c>
      <c r="K6" s="2"/>
      <c r="L6" s="8">
        <f>SUM(L4:L5)</f>
        <v>104769230.76923075</v>
      </c>
      <c r="M6" s="8">
        <f>J6-L6</f>
        <v>1384615.3846153915</v>
      </c>
      <c r="N6" s="7">
        <f>N5</f>
        <v>2.727272727272741E-2</v>
      </c>
      <c r="O6" s="7">
        <f>(1+N6)*(1+H6)-1</f>
        <v>9.0489510489510261E-2</v>
      </c>
      <c r="P6" s="16">
        <f>SUMPRODUCT(P4:P5, $C$4:$C$5)/$C$6</f>
        <v>-2.6548672566371587E-2</v>
      </c>
      <c r="Q6" s="16">
        <f>SUMPRODUCT(Q4:Q5, $C$4:$C$5)/$C$6</f>
        <v>6.1538461538461486E-2</v>
      </c>
      <c r="R6" s="14">
        <f>SUM(R4:R5)</f>
        <v>106153846.15384614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2024-04-28T21:49:56Z</dcterms:created>
  <dcterms:modified xsi:type="dcterms:W3CDTF">2024-04-28T22:15:46Z</dcterms:modified>
</cp:coreProperties>
</file>